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5480" windowHeight="8385" activeTab="8"/>
  </bookViews>
  <sheets>
    <sheet name="Matriz 1" sheetId="3" r:id="rId1"/>
    <sheet name="Matriz 2_1" sheetId="1" r:id="rId2"/>
    <sheet name="Matriz 2_2" sheetId="2" r:id="rId3"/>
    <sheet name="Matriz 2_3" sheetId="4" r:id="rId4"/>
    <sheet name="Matriz 2_4" sheetId="5" r:id="rId5"/>
    <sheet name="Matriz2_5" sheetId="6" r:id="rId6"/>
    <sheet name="Matriz2_6" sheetId="7" r:id="rId7"/>
    <sheet name="Matriz2_7" sheetId="8" r:id="rId8"/>
    <sheet name="Matriz2_8" sheetId="9" r:id="rId9"/>
    <sheet name="Matriz 3i" sheetId="11" r:id="rId10"/>
    <sheet name="Matríz 3a" sheetId="18" r:id="rId11"/>
    <sheet name="Matriz 3.1" sheetId="19" r:id="rId12"/>
    <sheet name="Matriz 4i" sheetId="10" r:id="rId13"/>
    <sheet name="Matriz 5i" sheetId="12" r:id="rId14"/>
    <sheet name="Matriz 7" sheetId="13" r:id="rId15"/>
    <sheet name="Matriz 7.1" sheetId="14" r:id="rId16"/>
    <sheet name="Matriz 7.2" sheetId="15" r:id="rId17"/>
    <sheet name="Matriz 7.3" sheetId="16" r:id="rId18"/>
    <sheet name="Hoja1" sheetId="17" r:id="rId19"/>
  </sheets>
  <externalReferences>
    <externalReference r:id="rId20"/>
  </externalReferences>
  <definedNames>
    <definedName name="_xlnm.Print_Area" localSheetId="0">'Matriz 1'!$A$1:$C$25</definedName>
    <definedName name="_xlnm.Print_Area" localSheetId="1">'Matriz 2_1'!$A$1:$E$43</definedName>
    <definedName name="_xlnm.Print_Area" localSheetId="2">'Matriz 2_2'!$A$1:$E$41</definedName>
    <definedName name="_xlnm.Print_Area" localSheetId="3">'Matriz 2_3'!$A$1:$E$51</definedName>
    <definedName name="_xlnm.Print_Area" localSheetId="4">'Matriz 2_4'!$A$1:$E$40</definedName>
    <definedName name="_xlnm.Print_Area" localSheetId="10">'Matríz 3a'!$A$1:$T$36</definedName>
    <definedName name="_xlnm.Print_Area" localSheetId="9">'Matriz 3i'!$A$1:$R$273</definedName>
    <definedName name="_xlnm.Print_Area" localSheetId="12">'Matriz 4i'!$A$1:$V$117</definedName>
    <definedName name="_xlnm.Print_Area" localSheetId="13">'Matriz 5i'!$A$1:$S$27</definedName>
    <definedName name="_xlnm.Print_Area" localSheetId="14">'Matriz 7'!$A$1:$G$32</definedName>
    <definedName name="_xlnm.Print_Area" localSheetId="15">'Matriz 7.1'!$A$1:$G$75</definedName>
    <definedName name="_xlnm.Print_Area" localSheetId="16">'Matriz 7.2'!$A$1:$G$84</definedName>
    <definedName name="_xlnm.Print_Area" localSheetId="5">Matriz2_5!$A$1:$E$40</definedName>
    <definedName name="_xlnm.Print_Area" localSheetId="6">Matriz2_6!$A$1:$E$52</definedName>
    <definedName name="_xlnm.Print_Area" localSheetId="7">Matriz2_7!$A$1:$E$60</definedName>
    <definedName name="_xlnm.Print_Titles" localSheetId="3">'Matriz 2_3'!$1:$6</definedName>
    <definedName name="_xlnm.Print_Titles" localSheetId="16">'Matriz 7.2'!$1:$5</definedName>
    <definedName name="_xlnm.Print_Titles" localSheetId="7">Matriz2_7!$1:$11</definedName>
  </definedNames>
  <calcPr calcId="145621"/>
</workbook>
</file>

<file path=xl/calcChain.xml><?xml version="1.0" encoding="utf-8"?>
<calcChain xmlns="http://schemas.openxmlformats.org/spreadsheetml/2006/main">
  <c r="E263" i="18" l="1"/>
  <c r="E262" i="18"/>
  <c r="E261" i="18"/>
  <c r="E260" i="18"/>
  <c r="E259" i="18"/>
  <c r="E258" i="18"/>
  <c r="E257" i="18"/>
  <c r="E256" i="18"/>
  <c r="E255" i="18"/>
  <c r="E254" i="18"/>
  <c r="E253" i="18"/>
  <c r="I252" i="18"/>
  <c r="E252" i="18"/>
  <c r="I251" i="18"/>
  <c r="E251" i="18"/>
  <c r="I250" i="18"/>
  <c r="E250" i="18"/>
  <c r="I249" i="18"/>
  <c r="E249" i="18"/>
  <c r="I248" i="18"/>
  <c r="E248" i="18"/>
  <c r="I247" i="18"/>
  <c r="E247" i="18"/>
  <c r="I246" i="18"/>
  <c r="E246" i="18"/>
  <c r="I245" i="18"/>
  <c r="E245" i="18"/>
  <c r="I244" i="18"/>
  <c r="E244" i="18"/>
  <c r="I243" i="18"/>
  <c r="E243" i="18"/>
  <c r="I242" i="18"/>
  <c r="E242" i="18"/>
  <c r="I241" i="18"/>
  <c r="E241" i="18"/>
  <c r="I240" i="18"/>
  <c r="E240" i="18"/>
  <c r="I239" i="18"/>
  <c r="E239" i="18"/>
  <c r="I238" i="18"/>
  <c r="E238" i="18"/>
  <c r="I233" i="18"/>
  <c r="E233" i="18"/>
  <c r="E212" i="18"/>
  <c r="E211" i="18"/>
  <c r="E210" i="18"/>
  <c r="I209" i="18"/>
  <c r="E209" i="18"/>
  <c r="E208" i="18"/>
  <c r="E207" i="18"/>
  <c r="E206" i="18"/>
  <c r="I205" i="18"/>
  <c r="E205" i="18"/>
  <c r="E204" i="18"/>
  <c r="I204" i="18" s="1"/>
  <c r="E186" i="18"/>
  <c r="E185" i="18"/>
  <c r="E184" i="18"/>
  <c r="E183" i="18"/>
  <c r="E182" i="18"/>
  <c r="I182" i="18" s="1"/>
  <c r="E181" i="18"/>
  <c r="I181" i="18" s="1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54" i="18"/>
  <c r="E153" i="18"/>
  <c r="E152" i="18"/>
  <c r="E151" i="18"/>
  <c r="E150" i="18"/>
  <c r="E149" i="18"/>
  <c r="E148" i="18"/>
  <c r="E147" i="18"/>
  <c r="E130" i="18"/>
  <c r="E129" i="18"/>
  <c r="E128" i="18"/>
  <c r="I127" i="18"/>
  <c r="E127" i="18"/>
  <c r="I126" i="18"/>
  <c r="E126" i="18"/>
  <c r="I125" i="18"/>
  <c r="E125" i="18"/>
  <c r="I124" i="18"/>
  <c r="E124" i="18"/>
  <c r="I123" i="18"/>
  <c r="E123" i="18"/>
  <c r="I122" i="18"/>
  <c r="E122" i="18"/>
  <c r="I121" i="18"/>
  <c r="E121" i="18"/>
  <c r="I120" i="18"/>
  <c r="E120" i="18"/>
  <c r="I119" i="18"/>
  <c r="E119" i="18"/>
  <c r="I118" i="18"/>
  <c r="E118" i="18"/>
  <c r="I117" i="18"/>
  <c r="E117" i="18"/>
  <c r="I102" i="18"/>
  <c r="E102" i="18"/>
  <c r="I101" i="18"/>
  <c r="E101" i="18"/>
  <c r="I100" i="18"/>
  <c r="E100" i="18"/>
  <c r="I99" i="18"/>
  <c r="E99" i="18"/>
  <c r="I98" i="18"/>
  <c r="E98" i="18"/>
  <c r="I97" i="18"/>
  <c r="E97" i="18"/>
  <c r="I96" i="18"/>
  <c r="E96" i="18"/>
  <c r="I95" i="18"/>
  <c r="E95" i="18"/>
  <c r="I94" i="18"/>
  <c r="E94" i="18"/>
  <c r="I93" i="18"/>
  <c r="E93" i="18"/>
  <c r="I91" i="18"/>
  <c r="E91" i="18"/>
  <c r="I90" i="18"/>
  <c r="E90" i="18"/>
  <c r="I87" i="18"/>
  <c r="E87" i="18"/>
  <c r="I82" i="18"/>
  <c r="E82" i="18"/>
  <c r="I81" i="18"/>
  <c r="E81" i="18"/>
  <c r="I80" i="18"/>
  <c r="E80" i="18"/>
  <c r="I62" i="18"/>
  <c r="E62" i="18"/>
  <c r="I61" i="18"/>
  <c r="E61" i="18"/>
  <c r="I60" i="18"/>
  <c r="E60" i="18"/>
  <c r="I59" i="18"/>
  <c r="E59" i="18"/>
  <c r="I58" i="18"/>
  <c r="E58" i="18"/>
  <c r="I57" i="18"/>
  <c r="E57" i="18"/>
  <c r="I56" i="18"/>
  <c r="E56" i="18"/>
  <c r="I55" i="18"/>
  <c r="E55" i="18"/>
  <c r="I54" i="18"/>
  <c r="E54" i="18"/>
  <c r="I53" i="18"/>
  <c r="E53" i="18"/>
  <c r="I52" i="18"/>
  <c r="E52" i="18"/>
  <c r="I51" i="18"/>
  <c r="E51" i="18"/>
  <c r="I50" i="18"/>
  <c r="E50" i="18"/>
  <c r="I49" i="18"/>
  <c r="E49" i="18"/>
  <c r="I48" i="18"/>
  <c r="E48" i="18"/>
  <c r="I47" i="18"/>
  <c r="E47" i="18"/>
  <c r="I46" i="18"/>
  <c r="E46" i="18"/>
  <c r="I45" i="18"/>
  <c r="E45" i="18"/>
  <c r="I29" i="18"/>
  <c r="E29" i="18"/>
  <c r="I26" i="18"/>
  <c r="E26" i="18"/>
  <c r="E25" i="18"/>
  <c r="I25" i="18" s="1"/>
  <c r="I24" i="18"/>
  <c r="E24" i="18"/>
  <c r="I23" i="18"/>
  <c r="E23" i="18"/>
  <c r="I22" i="18"/>
  <c r="E22" i="18"/>
  <c r="I21" i="18"/>
  <c r="E21" i="18"/>
  <c r="I20" i="18"/>
  <c r="E20" i="18"/>
  <c r="I19" i="18"/>
  <c r="E19" i="18"/>
  <c r="E18" i="18"/>
  <c r="I17" i="18"/>
  <c r="E17" i="18"/>
  <c r="I16" i="18"/>
  <c r="E16" i="18"/>
  <c r="I15" i="18"/>
  <c r="E15" i="18"/>
  <c r="I14" i="18"/>
  <c r="E14" i="18"/>
  <c r="I13" i="18"/>
  <c r="E13" i="18"/>
  <c r="I12" i="18"/>
  <c r="E12" i="18"/>
  <c r="I11" i="18"/>
  <c r="E11" i="18"/>
  <c r="I10" i="18"/>
  <c r="E10" i="18"/>
  <c r="I9" i="18"/>
  <c r="E9" i="18"/>
  <c r="I8" i="18"/>
  <c r="E8" i="18"/>
  <c r="G50" i="16" l="1"/>
  <c r="G49" i="16"/>
  <c r="G46" i="16"/>
  <c r="G45" i="16"/>
  <c r="G44" i="16"/>
  <c r="G43" i="16"/>
  <c r="G42" i="16"/>
  <c r="F41" i="16"/>
  <c r="G41" i="16" s="1"/>
  <c r="E41" i="16"/>
  <c r="F39" i="16"/>
  <c r="G38" i="16"/>
  <c r="F35" i="16"/>
  <c r="G35" i="16" s="1"/>
  <c r="E35" i="16"/>
  <c r="D35" i="16"/>
  <c r="F28" i="16"/>
  <c r="G28" i="16" s="1"/>
  <c r="F26" i="16"/>
  <c r="G26" i="16" s="1"/>
  <c r="F24" i="16"/>
  <c r="F29" i="16" s="1"/>
  <c r="G29" i="16" s="1"/>
  <c r="E24" i="16"/>
  <c r="G24" i="16" s="1"/>
  <c r="D24" i="16"/>
  <c r="G21" i="16"/>
  <c r="E21" i="16"/>
  <c r="E20" i="16"/>
  <c r="G20" i="16" s="1"/>
  <c r="G19" i="16"/>
  <c r="F18" i="16"/>
  <c r="D18" i="16"/>
  <c r="C18" i="16"/>
  <c r="B18" i="16"/>
  <c r="G14" i="16"/>
  <c r="G13" i="16"/>
  <c r="G12" i="16"/>
  <c r="F10" i="16"/>
  <c r="G10" i="16" s="1"/>
  <c r="E10" i="16"/>
  <c r="D10" i="16"/>
  <c r="D48" i="16" s="1"/>
  <c r="D51" i="16" s="1"/>
  <c r="C10" i="16"/>
  <c r="C48" i="16" s="1"/>
  <c r="C51" i="16" s="1"/>
  <c r="B10" i="16"/>
  <c r="B48" i="16" s="1"/>
  <c r="B51" i="16" s="1"/>
  <c r="G66" i="15"/>
  <c r="G64" i="15" s="1"/>
  <c r="G63" i="15"/>
  <c r="D62" i="15" s="1"/>
  <c r="C62" i="15" s="1"/>
  <c r="F62" i="15"/>
  <c r="E62" i="15"/>
  <c r="B62" i="15"/>
  <c r="G59" i="15"/>
  <c r="G58" i="15" s="1"/>
  <c r="G57" i="15"/>
  <c r="G56" i="15" s="1"/>
  <c r="G55" i="15"/>
  <c r="D54" i="15" s="1"/>
  <c r="C54" i="15" s="1"/>
  <c r="F54" i="15"/>
  <c r="E54" i="15"/>
  <c r="E69" i="15" s="1"/>
  <c r="B54" i="15"/>
  <c r="B69" i="15" s="1"/>
  <c r="F44" i="15" s="1"/>
  <c r="E45" i="15"/>
  <c r="B45" i="15"/>
  <c r="D46" i="15" s="1"/>
  <c r="E24" i="15" s="1"/>
  <c r="F24" i="15" s="1"/>
  <c r="E46" i="15" s="1"/>
  <c r="G46" i="15" s="1"/>
  <c r="C46" i="15" s="1"/>
  <c r="B46" i="15" s="1"/>
  <c r="D45" i="15" s="1"/>
  <c r="C24" i="15" s="1"/>
  <c r="B24" i="15" s="1"/>
  <c r="D24" i="15"/>
  <c r="E21" i="15" s="1"/>
  <c r="E42" i="15" s="1"/>
  <c r="F21" i="15" s="1"/>
  <c r="F42" i="15" s="1"/>
  <c r="G42" i="15" s="1"/>
  <c r="B21" i="15" s="1"/>
  <c r="B42" i="15" s="1"/>
  <c r="D21" i="15"/>
  <c r="D42" i="15" s="1"/>
  <c r="C21" i="15"/>
  <c r="C42" i="15" s="1"/>
  <c r="D16" i="15" s="1"/>
  <c r="D41" i="15" s="1"/>
  <c r="E16" i="15" s="1"/>
  <c r="E41" i="15" s="1"/>
  <c r="F16" i="15"/>
  <c r="F41" i="15" s="1"/>
  <c r="C16" i="15"/>
  <c r="C41" i="15" s="1"/>
  <c r="B16" i="15"/>
  <c r="B41" i="15" s="1"/>
  <c r="C13" i="15" s="1"/>
  <c r="C40" i="15" s="1"/>
  <c r="D13" i="15" s="1"/>
  <c r="D40" i="15" s="1"/>
  <c r="F13" i="15"/>
  <c r="F40" i="15" s="1"/>
  <c r="E13" i="15"/>
  <c r="E40" i="15" s="1"/>
  <c r="B13" i="15"/>
  <c r="B40" i="15" s="1"/>
  <c r="F10" i="15" s="1"/>
  <c r="B10" i="15" s="1"/>
  <c r="C10" i="15" s="1"/>
  <c r="E10" i="15"/>
  <c r="D10" i="15"/>
  <c r="D39" i="15" s="1"/>
  <c r="G47" i="14"/>
  <c r="F46" i="14"/>
  <c r="G46" i="14" s="1"/>
  <c r="E46" i="14"/>
  <c r="D46" i="14"/>
  <c r="C46" i="14"/>
  <c r="B46" i="14"/>
  <c r="F43" i="14"/>
  <c r="G43" i="14" s="1"/>
  <c r="G42" i="14"/>
  <c r="F41" i="14"/>
  <c r="G41" i="14" s="1"/>
  <c r="E41" i="14"/>
  <c r="D41" i="14"/>
  <c r="C41" i="14"/>
  <c r="B41" i="14"/>
  <c r="F39" i="14"/>
  <c r="E39" i="14"/>
  <c r="D39" i="14"/>
  <c r="C39" i="14"/>
  <c r="B39" i="14"/>
  <c r="G38" i="14"/>
  <c r="F37" i="14"/>
  <c r="E37" i="14"/>
  <c r="E49" i="14" s="1"/>
  <c r="D37" i="14"/>
  <c r="C37" i="14"/>
  <c r="C49" i="14" s="1"/>
  <c r="B37" i="14"/>
  <c r="G30" i="14"/>
  <c r="G29" i="14"/>
  <c r="G27" i="14"/>
  <c r="G26" i="14"/>
  <c r="F25" i="14"/>
  <c r="G25" i="14" s="1"/>
  <c r="E25" i="14"/>
  <c r="D25" i="14"/>
  <c r="D31" i="14" s="1"/>
  <c r="C25" i="14"/>
  <c r="B25" i="14"/>
  <c r="G24" i="14"/>
  <c r="G23" i="14"/>
  <c r="F22" i="14"/>
  <c r="E22" i="14"/>
  <c r="D22" i="14"/>
  <c r="C22" i="14"/>
  <c r="B22" i="14"/>
  <c r="G19" i="14"/>
  <c r="F19" i="14"/>
  <c r="G18" i="14"/>
  <c r="F17" i="14"/>
  <c r="E17" i="14"/>
  <c r="D17" i="14"/>
  <c r="C17" i="14"/>
  <c r="B17" i="14"/>
  <c r="G16" i="14"/>
  <c r="G15" i="14"/>
  <c r="F14" i="14"/>
  <c r="G14" i="14" s="1"/>
  <c r="E14" i="14"/>
  <c r="D14" i="14"/>
  <c r="C14" i="14"/>
  <c r="B14" i="14"/>
  <c r="G13" i="14"/>
  <c r="G12" i="14"/>
  <c r="F11" i="14"/>
  <c r="E11" i="14"/>
  <c r="E31" i="14" s="1"/>
  <c r="D11" i="14"/>
  <c r="C11" i="14"/>
  <c r="C31" i="14" s="1"/>
  <c r="B11" i="14"/>
  <c r="E14" i="13"/>
  <c r="B13" i="13"/>
  <c r="E13" i="13" s="1"/>
  <c r="E12" i="13"/>
  <c r="C11" i="13"/>
  <c r="C15" i="13" s="1"/>
  <c r="B11" i="13"/>
  <c r="B15" i="13" s="1"/>
  <c r="E10" i="13"/>
  <c r="E9" i="13"/>
  <c r="E11" i="13" l="1"/>
  <c r="E15" i="13" s="1"/>
  <c r="B31" i="14"/>
  <c r="F31" i="14"/>
  <c r="B49" i="14"/>
  <c r="F49" i="14"/>
  <c r="G41" i="15"/>
  <c r="E48" i="16"/>
  <c r="E51" i="16" s="1"/>
  <c r="E18" i="16"/>
  <c r="F30" i="16"/>
  <c r="G30" i="16" s="1"/>
  <c r="C69" i="15"/>
  <c r="G18" i="16"/>
  <c r="G17" i="14"/>
  <c r="G22" i="14"/>
  <c r="D49" i="14"/>
  <c r="G62" i="15"/>
  <c r="F69" i="15"/>
  <c r="F27" i="16"/>
  <c r="G27" i="16" s="1"/>
  <c r="F48" i="16"/>
  <c r="C30" i="15"/>
  <c r="C39" i="15"/>
  <c r="C38" i="15" s="1"/>
  <c r="B30" i="15"/>
  <c r="B39" i="15"/>
  <c r="B38" i="15" s="1"/>
  <c r="F30" i="15"/>
  <c r="F39" i="15"/>
  <c r="D38" i="15"/>
  <c r="B44" i="15"/>
  <c r="D69" i="15"/>
  <c r="E30" i="15"/>
  <c r="D44" i="15"/>
  <c r="E44" i="15"/>
  <c r="G44" i="15" s="1"/>
  <c r="G40" i="15"/>
  <c r="D30" i="15"/>
  <c r="E39" i="15"/>
  <c r="E38" i="15" s="1"/>
  <c r="E48" i="15" s="1"/>
  <c r="C45" i="15"/>
  <c r="C44" i="15" s="1"/>
  <c r="G45" i="15"/>
  <c r="G54" i="15"/>
  <c r="G11" i="14"/>
  <c r="G37" i="14"/>
  <c r="C48" i="15" l="1"/>
  <c r="G48" i="16"/>
  <c r="F51" i="16"/>
  <c r="G51" i="16" s="1"/>
  <c r="B48" i="15"/>
  <c r="D48" i="15"/>
  <c r="G39" i="15"/>
  <c r="F38" i="15"/>
  <c r="F48" i="15" l="1"/>
  <c r="G38" i="15"/>
  <c r="Q21" i="12" l="1"/>
  <c r="P21" i="12" s="1"/>
  <c r="P20" i="12"/>
  <c r="Q19" i="12"/>
  <c r="P19" i="12" s="1"/>
  <c r="P18" i="12"/>
  <c r="Q17" i="12"/>
  <c r="P17" i="12" s="1"/>
  <c r="P16" i="12"/>
  <c r="Q14" i="12"/>
  <c r="P14" i="12" s="1"/>
  <c r="Q13" i="12"/>
  <c r="P13" i="12" s="1"/>
  <c r="Q12" i="12"/>
  <c r="P12" i="12" s="1"/>
  <c r="Q11" i="12"/>
  <c r="P11" i="12" s="1"/>
  <c r="Q10" i="12"/>
  <c r="P10" i="12" s="1"/>
  <c r="Q9" i="12"/>
  <c r="P9" i="12"/>
  <c r="P8" i="12"/>
  <c r="P7" i="12"/>
  <c r="Q15" i="12" l="1"/>
  <c r="Q22" i="12"/>
  <c r="P22" i="12" s="1"/>
  <c r="P15" i="12"/>
  <c r="E261" i="11" l="1"/>
  <c r="E260" i="11"/>
  <c r="E259" i="11"/>
  <c r="E258" i="11"/>
  <c r="E257" i="11"/>
  <c r="E256" i="11"/>
  <c r="E255" i="11"/>
  <c r="E254" i="11"/>
  <c r="E253" i="11"/>
  <c r="E252" i="11"/>
  <c r="E251" i="11"/>
  <c r="I250" i="11"/>
  <c r="E250" i="11"/>
  <c r="I249" i="11"/>
  <c r="E249" i="11"/>
  <c r="I248" i="11"/>
  <c r="E248" i="11"/>
  <c r="I247" i="11"/>
  <c r="E247" i="11"/>
  <c r="I246" i="11"/>
  <c r="E246" i="11"/>
  <c r="I245" i="11"/>
  <c r="E245" i="11"/>
  <c r="I244" i="11"/>
  <c r="E244" i="11"/>
  <c r="I243" i="11"/>
  <c r="E243" i="11"/>
  <c r="I242" i="11"/>
  <c r="E242" i="11"/>
  <c r="I241" i="11"/>
  <c r="E241" i="11"/>
  <c r="I240" i="11"/>
  <c r="E240" i="11"/>
  <c r="I239" i="11"/>
  <c r="E239" i="11"/>
  <c r="I238" i="11"/>
  <c r="E238" i="11"/>
  <c r="I237" i="11"/>
  <c r="E237" i="11"/>
  <c r="I236" i="11"/>
  <c r="E236" i="11"/>
  <c r="I231" i="11"/>
  <c r="E231" i="11"/>
  <c r="E210" i="11"/>
  <c r="E209" i="11"/>
  <c r="E208" i="11"/>
  <c r="I207" i="11"/>
  <c r="E207" i="11"/>
  <c r="E206" i="11"/>
  <c r="E205" i="11"/>
  <c r="E204" i="11"/>
  <c r="I203" i="11"/>
  <c r="E203" i="11"/>
  <c r="E202" i="11"/>
  <c r="I202" i="11" s="1"/>
  <c r="E184" i="11"/>
  <c r="E183" i="11"/>
  <c r="E182" i="11"/>
  <c r="E181" i="11"/>
  <c r="E180" i="11"/>
  <c r="I180" i="11" s="1"/>
  <c r="E179" i="11"/>
  <c r="I179" i="11" s="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52" i="11"/>
  <c r="E151" i="11"/>
  <c r="E150" i="11"/>
  <c r="E149" i="11"/>
  <c r="E148" i="11"/>
  <c r="E147" i="11"/>
  <c r="E146" i="11"/>
  <c r="E145" i="11"/>
  <c r="E128" i="11"/>
  <c r="E127" i="11"/>
  <c r="E126" i="11"/>
  <c r="I125" i="11"/>
  <c r="E125" i="11"/>
  <c r="I124" i="11"/>
  <c r="E124" i="11"/>
  <c r="I123" i="11"/>
  <c r="E123" i="11"/>
  <c r="I122" i="11"/>
  <c r="E122" i="11"/>
  <c r="I121" i="11"/>
  <c r="E121" i="11"/>
  <c r="I120" i="11"/>
  <c r="E120" i="11"/>
  <c r="I119" i="11"/>
  <c r="E119" i="11"/>
  <c r="I118" i="11"/>
  <c r="E118" i="11"/>
  <c r="I117" i="11"/>
  <c r="E117" i="11"/>
  <c r="I116" i="11"/>
  <c r="E116" i="11"/>
  <c r="I115" i="11"/>
  <c r="E115" i="11"/>
  <c r="I100" i="11"/>
  <c r="E100" i="11"/>
  <c r="I99" i="11"/>
  <c r="E99" i="11"/>
  <c r="I98" i="11"/>
  <c r="E98" i="11"/>
  <c r="I97" i="11"/>
  <c r="E97" i="11"/>
  <c r="I96" i="11"/>
  <c r="E96" i="11"/>
  <c r="I95" i="11"/>
  <c r="E95" i="11"/>
  <c r="I94" i="11"/>
  <c r="E94" i="11"/>
  <c r="I93" i="11"/>
  <c r="E93" i="11"/>
  <c r="I92" i="11"/>
  <c r="E92" i="11"/>
  <c r="I91" i="11"/>
  <c r="E91" i="11"/>
  <c r="I89" i="11"/>
  <c r="E89" i="11"/>
  <c r="I88" i="11"/>
  <c r="E88" i="11"/>
  <c r="I85" i="11"/>
  <c r="E85" i="11"/>
  <c r="I84" i="11"/>
  <c r="E84" i="11"/>
  <c r="I83" i="11"/>
  <c r="E83" i="11"/>
  <c r="I82" i="11"/>
  <c r="E82" i="11"/>
  <c r="I81" i="11"/>
  <c r="E81" i="11"/>
  <c r="I80" i="11"/>
  <c r="E80" i="11"/>
  <c r="K62" i="11"/>
  <c r="I62" i="11"/>
  <c r="E62" i="11"/>
  <c r="I61" i="11"/>
  <c r="E61" i="11"/>
  <c r="I60" i="11"/>
  <c r="E60" i="11"/>
  <c r="I59" i="11"/>
  <c r="E59" i="11"/>
  <c r="I58" i="11"/>
  <c r="E58" i="11"/>
  <c r="I57" i="11"/>
  <c r="E57" i="11"/>
  <c r="K57" i="11" s="1"/>
  <c r="I56" i="11"/>
  <c r="E56" i="11"/>
  <c r="I55" i="11"/>
  <c r="E55" i="11"/>
  <c r="I54" i="11"/>
  <c r="E54" i="11"/>
  <c r="I53" i="11"/>
  <c r="E53" i="11"/>
  <c r="I52" i="11"/>
  <c r="E52" i="11"/>
  <c r="I51" i="11"/>
  <c r="E51" i="11"/>
  <c r="I50" i="11"/>
  <c r="E50" i="11"/>
  <c r="I49" i="11"/>
  <c r="E49" i="11"/>
  <c r="I48" i="11"/>
  <c r="E48" i="11"/>
  <c r="I47" i="11"/>
  <c r="E47" i="11"/>
  <c r="I46" i="11"/>
  <c r="E46" i="11"/>
  <c r="I45" i="11"/>
  <c r="E45" i="11"/>
  <c r="I29" i="11"/>
  <c r="E29" i="11"/>
  <c r="I28" i="11"/>
  <c r="E28" i="11"/>
  <c r="I27" i="11"/>
  <c r="E27" i="11"/>
  <c r="I26" i="11"/>
  <c r="E26" i="11"/>
  <c r="I25" i="11"/>
  <c r="E25" i="11"/>
  <c r="I24" i="11"/>
  <c r="E24" i="11"/>
  <c r="I23" i="11"/>
  <c r="E23" i="11"/>
  <c r="I22" i="11"/>
  <c r="E22" i="11"/>
  <c r="I21" i="11"/>
  <c r="E21" i="11"/>
  <c r="I20" i="11"/>
  <c r="E20" i="11"/>
  <c r="I19" i="11"/>
  <c r="E19" i="11"/>
  <c r="E18" i="11"/>
  <c r="I17" i="11"/>
  <c r="E17" i="11"/>
  <c r="I16" i="11"/>
  <c r="E16" i="11"/>
  <c r="I15" i="11"/>
  <c r="E15" i="11"/>
  <c r="I14" i="11"/>
  <c r="E14" i="11"/>
  <c r="I13" i="11"/>
  <c r="E13" i="11"/>
  <c r="I12" i="11"/>
  <c r="E12" i="11"/>
  <c r="I11" i="11"/>
  <c r="E11" i="11"/>
  <c r="I10" i="11"/>
  <c r="E10" i="11"/>
  <c r="I9" i="11"/>
  <c r="E9" i="11"/>
  <c r="I8" i="11"/>
  <c r="E8" i="11"/>
  <c r="P63" i="10"/>
  <c r="P58" i="10"/>
  <c r="P57" i="10"/>
  <c r="P56" i="10"/>
  <c r="P55" i="10"/>
  <c r="P54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A16" i="4" l="1"/>
  <c r="A13" i="1" l="1"/>
  <c r="A15" i="1"/>
  <c r="A14" i="2"/>
  <c r="A14" i="5"/>
  <c r="A14" i="4" l="1"/>
</calcChain>
</file>

<file path=xl/sharedStrings.xml><?xml version="1.0" encoding="utf-8"?>
<sst xmlns="http://schemas.openxmlformats.org/spreadsheetml/2006/main" count="3798" uniqueCount="808">
  <si>
    <t>MATRIZ N° 2</t>
  </si>
  <si>
    <t>MATRIZ DE INSTRUMENTACION DE LOS OBJETIVOS GENERALES DE LA DEPENDENCIA AÑO 2013</t>
  </si>
  <si>
    <t xml:space="preserve"> </t>
  </si>
  <si>
    <t>1. DESCRIPCION:</t>
  </si>
  <si>
    <t>2. PERSPECTIVAS DE AVANCE:</t>
  </si>
  <si>
    <t>3. RESULTADOS ESPERADOS:</t>
  </si>
  <si>
    <t xml:space="preserve">(paso a cargo de la Dirección General y el Comite de Gestión que conoce el margen de gobernabilidad, representa la posibilidad de alcanzar sus logros propuestos considerando el entorno, tanto político como normativo y/o presupuestario; permite a la organización establecer sus compromisos. Pueden plantearse resultados específicos a fin de mejorar identificación de indicadores asociados y responsabilidades) </t>
  </si>
  <si>
    <t>RESULTADO ESPERADO</t>
  </si>
  <si>
    <t>PRODUCTOS</t>
  </si>
  <si>
    <t>4. INDICADORES DE CUMPLIMIENTO*:</t>
  </si>
  <si>
    <t>(ennumerar los indicadores trazadores que demostrarían el avance en el resultado esperado, debiendo ser al menos uno por cada resultado), y de acuerdo al listado adjunto</t>
  </si>
  <si>
    <t>CONCEPTOS</t>
  </si>
  <si>
    <t>PARAMETROS</t>
  </si>
  <si>
    <t>Indicador</t>
  </si>
  <si>
    <t>Nombre del Indicador</t>
  </si>
  <si>
    <t>Forma de Cálculo</t>
  </si>
  <si>
    <t>Datos históricos</t>
  </si>
  <si>
    <t>Detallar los valores estimados de años anteriores y el valor a alcanzar en el 2013, y valor proyectado para el siguinte año</t>
  </si>
  <si>
    <t>Resultado para el año</t>
  </si>
  <si>
    <t xml:space="preserve">I SEMESTRE              </t>
  </si>
  <si>
    <t>II SEMESTRE</t>
  </si>
  <si>
    <t>V°B° Oficina/Dirección encargada de identificación, registro y reporte del indicador</t>
  </si>
  <si>
    <t>* Esta matriz puede ampliarse lo necesario y suficiente para considerar a todos los indicadores a desarrollar</t>
  </si>
  <si>
    <t xml:space="preserve">  - </t>
  </si>
  <si>
    <t>MATRIZ N° 1</t>
  </si>
  <si>
    <t>MATRIZ DE AJUSTE A LOS OBJETIVOS  GENERALES INSTITUCIONALES DEL PLIEGO MINSA PARA EL PLANEAMIENTO OPERATIVO AÑO 2013</t>
  </si>
  <si>
    <t>OBJETIVO GENERAL INSTITUCIONAL MINSA</t>
  </si>
  <si>
    <t>OBJETIVOS GENERALES DE LA DEPENDENCIA*</t>
  </si>
  <si>
    <t>RESULTADOS ESPERADOS</t>
  </si>
  <si>
    <t>Reducir la  mortalidad materna y neonatal con énfasis en la población mas vulnerable</t>
  </si>
  <si>
    <t>Reducir la desnutrición crónica en menores de 5 años con énfasis en la población de pobreza y extrema pobreza</t>
  </si>
  <si>
    <t>Disminuir y controlar las enfermedades no trasmisibles con énfasis en la población en pobreza y extrema pobreza</t>
  </si>
  <si>
    <t>Contribuir a revertir la tendencia incremental de las Enfermedades No Trasmisibles y crónico-degenerativas en la mujer en edad fértil, el niño y el adolescente que se atienden en el hospital.</t>
  </si>
  <si>
    <t>Disminuir y controlar las enfermedades transmisibles con énfasis en la población en pobreza y extrema pobreza</t>
  </si>
  <si>
    <t>Reducir y mitigar los daños y/o lesiones ocasionadas por factores externos</t>
  </si>
  <si>
    <t>Cumplir con los estándares de calidad de atención en todos los servicios del hospital, mediante la mejora de la gestión clínica, de procesos y de satisfacción del usuario</t>
  </si>
  <si>
    <t>Optimizar la gestión del desarrollo del recurso humano con énfasis en la mejora continua de sus competencias y la salud y seguridad en el trabajo que permita su identificación y compromiso institucional</t>
  </si>
  <si>
    <t>Fortalecer  el ejercicio de la rectoría  y optimización de los servicios de Salud</t>
  </si>
  <si>
    <t>Gestión de la innovación tecnológica con énfasis en una mejor infraestructura, equipamiento y sistemas de información que contribuya a ordenar y mejorar la capacidad de oferta de servicios de salud del hospital</t>
  </si>
  <si>
    <t>* Estos Objetivos Generales se corresponden con los Objetivos Estatégicos Específicos del PEI vigente de la entidad, o se pueden concordar con aquellos Objetivos Generales que la Entidad planteo durante el año PRESENTE, con cargo a ser revisados y priorizados ya para en el POA aprobado.</t>
  </si>
  <si>
    <t>OG. 2. : Incrementar nuestra intervención sobre los transtornos nutricionales que afectan a la población infantil y adolescente que se atiende en el HONADOMANI San Bartolomé</t>
  </si>
  <si>
    <t>OG. 4. : Incrementar las intervenciones que permitan reducir la morbimortalidad por Tuberculosis y VIH SIDA en los pacientes que acuden al hospital y en nuestros trabajadores.</t>
  </si>
  <si>
    <t>Existe un incremento de la tasa de desnutrición, de 14.4 x 1000 niños menores de 5 años en el año 2007, a 19 x 1000 niños, en menores de 5 años el 2010, esta se concentra en distritos de mayor vulnerabilidad como Puente Piedra (45 x1000) que es uno de los mayor afluencia a nuestro hospita. Se incrementaría la tasa de Morbimortalidad Hospitalaria.</t>
  </si>
  <si>
    <t xml:space="preserve">En los ultimos años la patologias no transmisible se ha incrementado; la segunda causa de mortalidad por neoplasias es el cáncer de cuello uterino (13,1 x 100.000 mujeres); le sigue el cáncer de mama (8,8 por 100.000 mujeres), principalmente a partir de los 30 años; por otro lado los desorden Cerebro Vascular  (77x 10000 hab.), debido a enfermedad hipertensiva; así como, la Diabetes Mellitus son problemas de importancia que aun no están siendo adecuadamente atendidos en la Región Lima Metropolitana. </t>
  </si>
  <si>
    <t>Desarrollar servicios con predominio de la alta especialización que atiendan la salud sexual y reproductiva de la mujer y la salud integral de los niños y adolescentes que acuden, según perfil epidemiológico del ámbito nacional.</t>
  </si>
  <si>
    <t>Disminuir la desnutrición crónica en la población infantil basadas en el enfoque de derechos, equidad de género e interculturalidad priorizando las poblaciones de pobreza y extrema pobreza.</t>
  </si>
  <si>
    <t>Desarrollar servicios de la alta especialización que atiendan las Enfermedades No Trasmisibles y crónico-degenerativas en la mujer en edad fértil, el niño y el adolescente que se atienden en el hospital.</t>
  </si>
  <si>
    <t>Existe altas tasas de TBC y VIH/SIDA por encima del promedio nacional, en los disritos de la DISA V Lima Ciudad (TBC a 165 x 100,000 hab. y VIH 19.8 x 100,000 hab) y con predominancia de distritos de mayor afluencia a nuestro hospital  Cercado de Lima (284 y 40). por otro lado,  los casos de TBC - MDR continúan en incremento. Mayor riesgo de contagio en el personal de salud.</t>
  </si>
  <si>
    <t>Implementar y desarrollar servicios que permitan reducir la morbimortalidad por Tuberculosis y VIH SIDA.</t>
  </si>
  <si>
    <t>MATRIZ DE INSTRUMENTACION DE LOS OBJETIVOS GENERALES DE LA DEPENDENCIA AÑO ….</t>
  </si>
  <si>
    <t xml:space="preserve">DEPENDENCIA: HONADOMANI " SAN BARTOLOME" </t>
  </si>
  <si>
    <t>OG. 5 : Cumplir con los estándares de calidad de atención en todos los servicios del hospital, mediante la mejora de la gestión clínica, de procesos y de satisfacción del usuario</t>
  </si>
  <si>
    <t>El alto porcetaje de reclamos e insatisfacciones de los usuarios por incumplimiento de los procesos asistenciales y administrativos, han generado una imagen de no calidad en el Hospital. De esta forma alcanzando un 85% o más garantizamos una atención de calidad.</t>
  </si>
  <si>
    <t xml:space="preserve">Brindar una atención de calidad, que nos permita garantizar que los servicios que se ofertan en el HONDOMANI "SB" son de acuerdo a los standares nacionales. Establecer una cultura de calidad y seguridad del paciente en el personal de nuestro hospital. </t>
  </si>
  <si>
    <t xml:space="preserve">Grado de resultado de proceso de acreditación </t>
  </si>
  <si>
    <r>
      <t>Nº de macroprocesos con calificación satisfactoria</t>
    </r>
    <r>
      <rPr>
        <sz val="10"/>
        <color indexed="56"/>
        <rFont val="Calibri"/>
        <family val="2"/>
      </rPr>
      <t xml:space="preserve">                                                                           total de macroprocesos evaluados en el periodo</t>
    </r>
  </si>
  <si>
    <r>
      <t xml:space="preserve">             Nº de quejas y reclamos resueltos   </t>
    </r>
    <r>
      <rPr>
        <sz val="10"/>
        <color indexed="56"/>
        <rFont val="Calibri"/>
        <family val="2"/>
      </rPr>
      <t xml:space="preserve"> X 100                                                                          total de quejas y reclamos resueltos  </t>
    </r>
  </si>
  <si>
    <t xml:space="preserve">OG. 6 :Asegurar el abastecimiento de medicamentos asi como su uso racional, según necesidades de la población en los servicios de internamiento, atención ambulatorio y emergencia. </t>
  </si>
  <si>
    <t>El abastecimiento de medicamentos y material médico quirúrgico y de laboratorio en el HONADOMANI "SB" es inadecuado e inoportuno</t>
  </si>
  <si>
    <t xml:space="preserve">Aumentar la disponibilidad de medicamentos al 95% </t>
  </si>
  <si>
    <t>Realizar seguimiento de la disponibilidad de medicamentos</t>
  </si>
  <si>
    <t xml:space="preserve">Auditar las buenas practicas de prescripción </t>
  </si>
  <si>
    <t>Porcentaje de disponibilidad de medicamentos escenciales</t>
  </si>
  <si>
    <r>
      <t xml:space="preserve">Nº de items del petitorio nacional siempre disponibles X 100          </t>
    </r>
    <r>
      <rPr>
        <sz val="10"/>
        <color indexed="56"/>
        <rFont val="Calibri"/>
        <family val="2"/>
      </rPr>
      <t xml:space="preserve">                                                                 total de macroprocesos evaluados en el periodo</t>
    </r>
  </si>
  <si>
    <t>Servicio de Farmacia</t>
  </si>
  <si>
    <t>Grado de resultado en el cumplimiento de BPPM y URM</t>
  </si>
  <si>
    <r>
      <t xml:space="preserve">             Nº de estrategias implementadas para BPPM y URM   </t>
    </r>
    <r>
      <rPr>
        <sz val="10"/>
        <color indexed="56"/>
        <rFont val="Calibri"/>
        <family val="2"/>
      </rPr>
      <t xml:space="preserve"> X 100                                                                          Total de estrategias programadas en el plan  </t>
    </r>
  </si>
  <si>
    <t>OG. 7. : Optimizar la gestión del desarrollo del recurso humano con énfasis en la mejora continua de sus competencias y la salud y seguridad en el trabajo que permita su identificación y compromiso institucional</t>
  </si>
  <si>
    <t>El desarrollo de un clima organizacional adecuado y la capacitacion en competencias del recurso humano, asi como el trabajo en un ambiente idoneo, mejora su desempeño e identificación la institución.</t>
  </si>
  <si>
    <t xml:space="preserve">Mejorar el desempeño de los trabajadores fortaleciendo su clima organizacional, capacitación y ambiente laboral. </t>
  </si>
  <si>
    <t xml:space="preserve">Porcentaje de acciones implementadas sobre clima organizacional </t>
  </si>
  <si>
    <t>Oficina de Personal</t>
  </si>
  <si>
    <t>Porcentaje de subtareas implementadas del Plan de Seguridad y Salud en el trabajo</t>
  </si>
  <si>
    <t>OG. 8. : Gestión de la innovación tecnológica con énfasis en una mejor infraestructura, equipamiento y sistemas de información que contribuya a ordenar y mejorar la capacidad de oferta de servicios de salud del hospital</t>
  </si>
  <si>
    <t>El hospital San Bartolomé tiene más de 300 años de antigüedad, esto lo hace supectible a deterioros en su infraestructura. Por otro lado, la gran demanda en crecimiento y el desarrollo tecnologico  ha generado como una necesidad aumentar la oferta de servicios, de esta forma se debe realizar la gestion para la adquisicion de equipos y sistemas de informacion que permitan satisfacer la demanda.</t>
  </si>
  <si>
    <t>Mejorar infraestructura, equipamiento y siste.mas de información que contribuya a ordenar y mejorar la capacidad de oferta de servicios de salud del hospital</t>
  </si>
  <si>
    <t>Porcentaje de Ejecucion de procesos de selección</t>
  </si>
  <si>
    <r>
      <t xml:space="preserve">Nº de procesos de selección ejecutados X 100                                                                                                                                     </t>
    </r>
    <r>
      <rPr>
        <sz val="8"/>
        <color indexed="56"/>
        <rFont val="Calibri"/>
        <family val="2"/>
      </rPr>
      <t xml:space="preserve">Nº total de procesos de selección programados </t>
    </r>
  </si>
  <si>
    <t>Oficina de Logistica</t>
  </si>
  <si>
    <t>Porcentaje de Tecnologìas Sanitarias implementadas x UPSS</t>
  </si>
  <si>
    <t>Oficina Ejecutiva de Planeamiento Estrategico</t>
  </si>
  <si>
    <t>}</t>
  </si>
  <si>
    <t>Atenciones especializadas de paciente con diagnostico de VIH-SIDA.</t>
  </si>
  <si>
    <t>Atenciones especializadas de paciente con diagnostico de TBC.</t>
  </si>
  <si>
    <t>Incrementar nuestra intervención sobre los transtornos nutricionales, asi como contribuir a la diminución de la morbimortalidad por otras enfermedades prevalentes que afectan ala salud del niño y del adolescente.</t>
  </si>
  <si>
    <t>Incrementar las intervenciones que permitan reducir la morbimortalidad por Tuberculosis, VIH SIDA y otras enfermedades transmisibles prevalentes en los pacientes que acuden al hospital y en nuestros trabajadores.</t>
  </si>
  <si>
    <t xml:space="preserve">Asegurar el abastecimiento de medicamentos, productos farmaceúticos y afines incluídos los de ayuda al diagnóstico; enfatizando su uso racional y según necesidades de la población en los servicios de internamiento, atención ambulatoria y emergencia. </t>
  </si>
  <si>
    <r>
      <t xml:space="preserve">N° personas que conocen su seroestatus x 100
</t>
    </r>
    <r>
      <rPr>
        <sz val="10"/>
        <color indexed="56"/>
        <rFont val="Calibri"/>
        <family val="2"/>
      </rPr>
      <t>N° personas que se han tamizado para VIH</t>
    </r>
  </si>
  <si>
    <t>Cobertura de tamizaje (VIH)</t>
  </si>
  <si>
    <r>
      <t xml:space="preserve">N° de Mujeres de 30 a 49 años con PAP (positivo) evaluadas con colposcopia 
</t>
    </r>
    <r>
      <rPr>
        <sz val="10"/>
        <color indexed="56"/>
        <rFont val="Calibri"/>
        <family val="2"/>
      </rPr>
      <t>N°  de mujeres de 30 a 49 años programadas</t>
    </r>
  </si>
  <si>
    <t xml:space="preserve">En el año 2013, se garantizará la disponibilidad del 95% de medicamentos </t>
  </si>
  <si>
    <t>Campos clinicos ofertados por Unidad Orgánica</t>
  </si>
  <si>
    <t>Proyectos de investigcación realizados por Unidad Orgánica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</si>
  <si>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</si>
  <si>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Porcentaje de campos clinicos normalizados y organizados</t>
  </si>
  <si>
    <r>
      <t>Nº de campos clinicos organizados y normalizados para pasantias y postgrado</t>
    </r>
    <r>
      <rPr>
        <sz val="10"/>
        <color indexed="56"/>
        <rFont val="Calibri"/>
        <family val="2"/>
      </rPr>
      <t xml:space="preserve"> X 100                                                                           Nº total de campos clinicos ofertados en todas unidades organicas del HSB  </t>
    </r>
  </si>
  <si>
    <t>Oficina de Docencia e Investigación</t>
  </si>
  <si>
    <t xml:space="preserve">Porcentaje de Unidades Organicas asistenciales que desarrollan proyectos de investigacion </t>
  </si>
  <si>
    <r>
      <t xml:space="preserve">   Unidades Organicas que realizan proyectos de Investigación  </t>
    </r>
    <r>
      <rPr>
        <sz val="10"/>
        <color indexed="56"/>
        <rFont val="Calibri"/>
        <family val="2"/>
      </rPr>
      <t xml:space="preserve"> X 100                                                                       Nº total de unidades organicas de linea del HSB  </t>
    </r>
  </si>
  <si>
    <t>La mortalidad materna es un problema  sanitario importante, en los ultimos años se evidencia una discreta disminución de las muertes maternas en Lima metropolitana; en ese  sentido, el 65% de muertes maternas corresponde a la DISA V Lima Ciudad, el 35% corresponden a las otras DISAS de la Región de Lima Metropolitana. Es un desafío para nuestro hospital mantener la tasa de mortalidad materna intrahospitalaria en 0.</t>
  </si>
  <si>
    <t>DEPENDENCIA: Hospital Nacional Docente Madre Niño "San Bartolomé"</t>
  </si>
  <si>
    <t>Contribuir a la reducción de la morbimortalidad materno,fetal y neonatal, incrementando el acceso a los servicios especializados del feto, neonato y de la salud sexual y reproductiva de la mujer.</t>
  </si>
  <si>
    <t>OG. 1. : Contribuir a la reducción de la morbimortalidad materna, fetal y neonatal, incrementando el acceso a los servicios especializados de cuidados intermedios neonatales y obstétricos</t>
  </si>
  <si>
    <t>Reducir la morbilidad materna por complicaciones del parto y puerperio en un 4 %</t>
  </si>
  <si>
    <t>Detallar los valores estimados de años anteriores y el valor a alcanzar en el 2013, y valor proyectado para el siguiente año</t>
  </si>
  <si>
    <t>Reducir la Mortalidad Neonatal en un 3%</t>
  </si>
  <si>
    <t>Tasa de Mortalidad Perinatal</t>
  </si>
  <si>
    <t>-</t>
  </si>
  <si>
    <t>Tasa de Infecciones Intrahospitalarias en la atención de la madre</t>
  </si>
  <si>
    <t>Incidencia de bajo peso al nacer en pacientes controladas en el Hospital</t>
  </si>
  <si>
    <r>
      <t xml:space="preserve">N° de RN c/bajo peso al nacer de madres controladas con CPN hospitalario x 100
</t>
    </r>
    <r>
      <rPr>
        <sz val="10"/>
        <color indexed="56"/>
        <rFont val="Calibri"/>
        <family val="2"/>
      </rPr>
      <t>Total de madre controladas con CPN en el hospital.</t>
    </r>
  </si>
  <si>
    <t>Reducir en un  2 % los transtornos nutricionales crónicos que afectan a la población infantil</t>
  </si>
  <si>
    <r>
      <t xml:space="preserve">N°  de casos de anemia en menores de 36 meses atemdidos en el hospital  x 100
</t>
    </r>
    <r>
      <rPr>
        <sz val="10"/>
        <color indexed="56"/>
        <rFont val="Calibri"/>
        <family val="2"/>
      </rPr>
      <t>Total de atendidos menores de 36 meses controlados en CRED del hospital</t>
    </r>
  </si>
  <si>
    <t>Prevalencia de anemia en menores de 36 meses controlados en CRED del hospital</t>
  </si>
  <si>
    <t>Atención integral de la mujer con patologia cronico degenerativa.</t>
  </si>
  <si>
    <t>Atención integral especializada en la mujer en cáncer ginecológico</t>
  </si>
  <si>
    <t>Atención integral especializada  de enfermedades no transmisible en el niño y adolecente.</t>
  </si>
  <si>
    <t>Incrementar en un 50% el despistaje de Cáncer de cuello uterino y de mama en las mujeres en edad fértil que se atienden en el hospital.</t>
  </si>
  <si>
    <t>Mujeres de 30 a 49 años con examen de colposcopia</t>
  </si>
  <si>
    <t>Incrementar el control de salud bucal y salud ocular en un 50% en niños y adolescentes atendidos en el hospital</t>
  </si>
  <si>
    <t>Porcentaje de mujeres atendidas en el hospital con mamografía</t>
  </si>
  <si>
    <r>
      <t xml:space="preserve">N°  de Mujeres en edad fértil entre 40 y 65 añoscon mamografía x 100
</t>
    </r>
    <r>
      <rPr>
        <sz val="10"/>
        <color indexed="56"/>
        <rFont val="Calibri"/>
        <family val="2"/>
      </rPr>
      <t>N°  de MEF entre 40 y 55 años atendidas en el hospital</t>
    </r>
  </si>
  <si>
    <t>Atención  recuperativa  especializada de la salud sexual y reproductiva de la mujer e integral del feto</t>
  </si>
  <si>
    <t>Atención integral recuperativa especializada del neonato</t>
  </si>
  <si>
    <t>Atención recuperativa integral y especializadas de los transtornos nutricionales y otras enfermedades prevalentes en niños y adolescentes</t>
  </si>
  <si>
    <t>OG. 3. :Contribuir a revertir la tendencia incremental de las Enfermedades No Trasmisibles y crónico-degenerativas en la mujer en edad fértil, el niño y el adolescente que se atienden en el hospital.</t>
  </si>
  <si>
    <t>Porcentaje de niños y adolescentes atendidos en el hospital que han sido evaluados en salud bucal y salud ocular</t>
  </si>
  <si>
    <r>
      <t xml:space="preserve">Nº de niños y adolescentes atendidos en CRED que han sido evaluados por salud bucal y ocular x 100 
</t>
    </r>
    <r>
      <rPr>
        <sz val="10"/>
        <color indexed="56"/>
        <rFont val="Calibri"/>
        <family val="2"/>
      </rPr>
      <t xml:space="preserve"> Nª de niños y adolescentes que han sido atendidas en CRED</t>
    </r>
  </si>
  <si>
    <t xml:space="preserve">Incrementar la detección de TBC en los pacientes atendidos en el hospital y los trabajadores en un 100% </t>
  </si>
  <si>
    <t>Porcentaje de Pacientes tamizados para TBC de los pacientes atendidos en el hospital</t>
  </si>
  <si>
    <r>
      <t xml:space="preserve">N° de pacientes tamizados por TBC de los pacientes atendidos del hospital de distritos de alta prevalencia x 100
</t>
    </r>
    <r>
      <rPr>
        <sz val="10"/>
        <color indexed="56"/>
        <rFont val="Calibri"/>
        <family val="2"/>
      </rPr>
      <t>N° total de pacientes atendidos de distritos de alta prevalencia</t>
    </r>
  </si>
  <si>
    <t>Porcentaje de quejas y reclamos resueltos</t>
  </si>
  <si>
    <t>Alcanzar el 70%  o más de macroprocesos cumplidos en la autoevaluación.</t>
  </si>
  <si>
    <t xml:space="preserve">Alcanzar el 70% o de macroprocesos cumplidos en la autoevaluación. </t>
  </si>
  <si>
    <t xml:space="preserve">Vigilar la calidad de atención </t>
  </si>
  <si>
    <t>Lograr el 100% cumplimiento de las tareas del plan seguridad y salud en el trabajo</t>
  </si>
  <si>
    <t>Incrementar la capacitación por competencias en un 100%</t>
  </si>
  <si>
    <t>Campos Clinicos normalizazdos y organizados al 90%</t>
  </si>
  <si>
    <t>Acciones que mejoran el clima organizacional</t>
  </si>
  <si>
    <t>Acciones de capacitación con enfoque de competencias</t>
  </si>
  <si>
    <r>
      <t xml:space="preserve">   Nº de acciones implementadas del Plan de clima organizacional   </t>
    </r>
    <r>
      <rPr>
        <sz val="10"/>
        <color indexed="56"/>
        <rFont val="Calibri"/>
        <family val="2"/>
      </rPr>
      <t xml:space="preserve"> X 100                                                                       Nº total de acciones programadas en el plan de clima organizacional 2013  </t>
    </r>
  </si>
  <si>
    <t>Alcanzar el 70% de tecnologías sanitarias implementadas.</t>
  </si>
  <si>
    <t>Monitorear el cumplimiento de los macroprocesos para la acreditación</t>
  </si>
  <si>
    <t>Realizar el proceso de adquisición y cumplir con la cadena de suministros</t>
  </si>
  <si>
    <t>Lograr el uso racional de medicamentos y buenas practicas de prescripción en el 100% de recetas</t>
  </si>
  <si>
    <t>Monitorear el uso racional del medicamento</t>
  </si>
  <si>
    <t xml:space="preserve">Aumentar la disponibilidad de medicamentos,productos farmaceúticos y afines al 95% </t>
  </si>
  <si>
    <t>Desarrollar examenes de ayuda al diagnóstico</t>
  </si>
  <si>
    <t>Seguimiento del cumplimiento del Plan de Seguridad y Salud en el Trabajo</t>
  </si>
  <si>
    <t>Mantenimiento de infraestructura e instalaciones</t>
  </si>
  <si>
    <t>Desarrollar sistemas de información aritculados e integrados</t>
  </si>
  <si>
    <t>Pocentaje de Ejecución de Obras de Proyectos de Inversión</t>
  </si>
  <si>
    <r>
      <t xml:space="preserve">Nº de obras culminadas de los PIP en ejecución al final del ejercicio X 100                                                                                                                                     </t>
    </r>
    <r>
      <rPr>
        <sz val="9"/>
        <color indexed="56"/>
        <rFont val="Calibri"/>
        <family val="2"/>
      </rPr>
      <t>Nº total de obras de PIP en ejecución</t>
    </r>
  </si>
  <si>
    <t>Ampliar y/o realizar adecuaciones en un 30% a la infraestructura e instalacionesen hospitalarias</t>
  </si>
  <si>
    <t>Ampliación de infraestructura e instalaciones por Proyectos de Inversión Pública</t>
  </si>
  <si>
    <t>Porcentaje de módulos del SIGHOS implementadas</t>
  </si>
  <si>
    <r>
      <t xml:space="preserve">Nº de módulos del SIGHOS implementados en el año 2013 X 100 </t>
    </r>
    <r>
      <rPr>
        <sz val="8"/>
        <color indexed="56"/>
        <rFont val="Calibri"/>
        <family val="2"/>
      </rPr>
      <t xml:space="preserve">
Nº total de módulos del SIGHOS programados en el año 2013                    </t>
    </r>
  </si>
  <si>
    <t>Identificar necesidades de tecnologias sanitarias en las UPSS</t>
  </si>
  <si>
    <t>Departamento de Ginecoobstetricia</t>
  </si>
  <si>
    <t>Departamento de Pediatría</t>
  </si>
  <si>
    <r>
      <t xml:space="preserve">Nº de UPSS que han implementado 3 ó más tecnologias sanitarias durante el periodo X 100 </t>
    </r>
    <r>
      <rPr>
        <sz val="8"/>
        <color indexed="56"/>
        <rFont val="Calibri"/>
        <family val="2"/>
      </rPr>
      <t xml:space="preserve">
Nº total de UPSS del HONADOMANI "SB"                          </t>
    </r>
  </si>
  <si>
    <t>Dirección Ejecutiva de Administración</t>
  </si>
  <si>
    <t>Oficina de Estadística e Informática</t>
  </si>
  <si>
    <r>
      <t xml:space="preserve">   Nª de subtareas implementadas plan de seguridad y salud en el trabajo </t>
    </r>
    <r>
      <rPr>
        <sz val="10"/>
        <color indexed="56"/>
        <rFont val="Calibri"/>
        <family val="2"/>
      </rPr>
      <t>X 100  
Nº  total de estrategias programadas en el plan de Salud y Seguridad en el Trabajo</t>
    </r>
  </si>
  <si>
    <t>Oficina de Epidemiología</t>
  </si>
  <si>
    <t>Oficina de Gestión de Calidad</t>
  </si>
  <si>
    <t>Todos los Departamentos</t>
  </si>
  <si>
    <t>MATRIZ Nº 4i</t>
  </si>
  <si>
    <t>PROGRAMACIÓN PRESUPUESTAL DE PRODUCTO/PROYECTOS - ACTIVIDADES AÑO 2013</t>
  </si>
  <si>
    <t>DEPENDENCIA: 033 HONADOMANI SAN BARTOLOME</t>
  </si>
  <si>
    <t>CATEGORIA PRESUPUESTAL</t>
  </si>
  <si>
    <t>ESTRUCTURA FUNCIONAL</t>
  </si>
  <si>
    <t>REQUERIMIENTO PRESUPUESTAL</t>
  </si>
  <si>
    <t>COD</t>
  </si>
  <si>
    <t>FUNCION</t>
  </si>
  <si>
    <t>DIVISION FUNCIONAL</t>
  </si>
  <si>
    <t>GRUPO FUNCIONAL</t>
  </si>
  <si>
    <t>PROGRAMA</t>
  </si>
  <si>
    <t>COD.</t>
  </si>
  <si>
    <t>PRODUCTO/
PROYECTO</t>
  </si>
  <si>
    <t>U.M.</t>
  </si>
  <si>
    <t>COD*</t>
  </si>
  <si>
    <t>ACTIVIDADES*</t>
  </si>
  <si>
    <t>U.M.*</t>
  </si>
  <si>
    <t>META*</t>
  </si>
  <si>
    <t>GENERICA</t>
  </si>
  <si>
    <t>SUBGENERICA</t>
  </si>
  <si>
    <t>DEMANDA GLOBAL</t>
  </si>
  <si>
    <t>RO</t>
  </si>
  <si>
    <t>RDR</t>
  </si>
  <si>
    <t>ROOC</t>
  </si>
  <si>
    <t>PROGRAMAS PRESUPUESTALES</t>
  </si>
  <si>
    <t>SALUD</t>
  </si>
  <si>
    <t>044</t>
  </si>
  <si>
    <t>SALUD INDIVIDUAL</t>
  </si>
  <si>
    <t>0096</t>
  </si>
  <si>
    <t>ATENCION MEDICA BASICA</t>
  </si>
  <si>
    <t>0001</t>
  </si>
  <si>
    <t>PROGRAMA ARTICULADO
NUTRICIONAL</t>
  </si>
  <si>
    <t xml:space="preserve"> NIÑOS CON VACUNA COMPLETA</t>
  </si>
  <si>
    <t>Niño protegido</t>
  </si>
  <si>
    <t>APLICACION DE VACUNAS
COMPLETAS</t>
  </si>
  <si>
    <t xml:space="preserve"> NIÑOS CON CRED COMPLETO PARA SU EDAD</t>
  </si>
  <si>
    <t>Niño controlado</t>
  </si>
  <si>
    <t>ATENCION A NIÑOS CON
CRECIMIENTO Y DESARROLLO -
CRED COMPLETO PARA SU EDAD.</t>
  </si>
  <si>
    <t xml:space="preserve"> NIÑOS CON SUPLEMENTO DE HIERRO Y VITAMINA A</t>
  </si>
  <si>
    <t>Niño suplementado</t>
  </si>
  <si>
    <t>ADMINISTRAR SUPLEMENTO DE
HIERRO Y VITAMINA A</t>
  </si>
  <si>
    <t>ATENCION IRA</t>
  </si>
  <si>
    <t>Caso tratado</t>
  </si>
  <si>
    <t>ATENDER A NIÑOS CON
INFECCIONES RESPIRATORIAS
AGUDAS</t>
  </si>
  <si>
    <t>ATENCION EDA</t>
  </si>
  <si>
    <t>ATENDER A NIÑOS CON
ENFERMEDADES DIARREICAS
AGUDAS</t>
  </si>
  <si>
    <t>0097</t>
  </si>
  <si>
    <t>ATENCION MEDICA ESPECIALIZADA</t>
  </si>
  <si>
    <t>ATENCION IRA CON COMPLICACIONES</t>
  </si>
  <si>
    <t>ATENDER A NIÑOS CON
DIAGNOSTICO DE INFECCIONES
RESPIRATORIAS AGUDAS CON
COMPLICACIONES</t>
  </si>
  <si>
    <t xml:space="preserve"> ATENCION EDA COMPLICADA</t>
  </si>
  <si>
    <t>ATENDER A NIÑOS CON
DIAGNOSTICO DE ENFERMEDAD
DIARREICA AGUDA COMPLICADA</t>
  </si>
  <si>
    <t>ATENCION DE OTRAS ENFERMEDADES PREVALENTES</t>
  </si>
  <si>
    <t>BRINDAR ATENCION A OTRAS
ENFERMEDADES PREVALENTES</t>
  </si>
  <si>
    <t>ATENCION DE NIÑOS Y NIÑAS CON PARASITOSIS INSTENSTINAL</t>
  </si>
  <si>
    <t>ATENDER A NIÑOS Y NIÑAS CON
DIAGNOSTICO DE PARASITOSIS
INTESTINAL</t>
  </si>
  <si>
    <t>GESTANTE CON SUPLEMENTO DE HIERRO Y ACIDO FOLICO</t>
  </si>
  <si>
    <t>Gestante suplementada</t>
  </si>
  <si>
    <t>ADMINISTRAR SUPLEMENTO DE
HIERRO Y ACIDO FOLICO A
GESTANTES</t>
  </si>
  <si>
    <t>0002</t>
  </si>
  <si>
    <t>SALUD MATERNO NEONATAL</t>
  </si>
  <si>
    <t>ATENCION PRENATAL REENFOCADA</t>
  </si>
  <si>
    <t>Gestante controlada</t>
  </si>
  <si>
    <t>5000037</t>
  </si>
  <si>
    <t>BRINDAR ATENCION PRENATAL REENFOCADA</t>
  </si>
  <si>
    <t>POBLACION ACCEDE A METODOS DE PLANIFICACION FAMILIAR</t>
  </si>
  <si>
    <t>Pareja protegida</t>
  </si>
  <si>
    <t>5000042</t>
  </si>
  <si>
    <t>MEJORAMIENTO DEL ACCESO DE
LA POBLACION A METODOS DE
PLANIFICACION FAMILIAR</t>
  </si>
  <si>
    <t>POBLACION ACCEDE A SERVICIOS DE CONSEJERIA EN SALUD SEXUAL Y REPRODUCTIVA</t>
  </si>
  <si>
    <t>Atención</t>
  </si>
  <si>
    <t>5000043</t>
  </si>
  <si>
    <t>MEJORAMIENTO DEL ACCESO DE
LA POBLACION A SERVICIOS DE
CONSEJERIA EN SALUD SEXUAL Y
REPRODUCTIVA</t>
  </si>
  <si>
    <t>ATENCION DE LA GESTANTE CON COMPLICACIONES</t>
  </si>
  <si>
    <t>Gestante atendida</t>
  </si>
  <si>
    <t>BRINDAR ATENCION A LA
GESTANTE CON
COMPLICACIONES</t>
  </si>
  <si>
    <t xml:space="preserve"> ATENCION DEL PARTO NORMAL</t>
  </si>
  <si>
    <t>Parto normal</t>
  </si>
  <si>
    <t>BRINDAR ATENCION DE PARTO
NORMAL</t>
  </si>
  <si>
    <t>ATENCION DEL PARTO COMPLICADO - NO QUIRURGICO</t>
  </si>
  <si>
    <t>Parto complicado</t>
  </si>
  <si>
    <t>BRINDAR ATENCION DEL PARTO
COMPLICADO NO QUIRURGICO</t>
  </si>
  <si>
    <t>0012</t>
  </si>
  <si>
    <t>ATENCION DEL PARTO COMPLICADO - QUIRURGICO</t>
  </si>
  <si>
    <t>Cesarea</t>
  </si>
  <si>
    <t>BRINDAR ATENCION DEL PARTO
COMPLICADO QUIRURGICO</t>
  </si>
  <si>
    <t>ATENCION DEL PUERPERIO</t>
  </si>
  <si>
    <t>Atención Puerperal</t>
  </si>
  <si>
    <t>ATENDER EL PUERPERIO</t>
  </si>
  <si>
    <t xml:space="preserve"> ATENCION DEL PUERPERIO CON COMPLICACIONES</t>
  </si>
  <si>
    <t>Egreso</t>
  </si>
  <si>
    <t>ATENDER EL PUERPERIO CON
COMPLICACIONES</t>
  </si>
  <si>
    <t>ATENCION OBSTETRICAS EN UCI</t>
  </si>
  <si>
    <t>5000050</t>
  </si>
  <si>
    <t>ATENDER COMPLICACIONES OBSTETRICAS EN UCI</t>
  </si>
  <si>
    <t>ACCESO AL SISTEMA DE REFERENCIA INSTITUCIONAL</t>
  </si>
  <si>
    <t>Gestante y/o neonato referido</t>
  </si>
  <si>
    <t>MEJORAMIENTO DEL ACCESO AL
SISTEMA DE REFERENCIA
INSTITUCIONAL</t>
  </si>
  <si>
    <t xml:space="preserve"> ATENCION DEL RECIEN NACIDO NORMAL</t>
  </si>
  <si>
    <t>Recién nacido atendido.</t>
  </si>
  <si>
    <t>ATENDER AL RECIEN NACIDO
NORMAL</t>
  </si>
  <si>
    <t>ATENCION DEL RECIEN NACIDO CON COMPLICACIONES</t>
  </si>
  <si>
    <t>ATENDER AL RECIEN NACIDO CON
COMPLICACIONES</t>
  </si>
  <si>
    <t xml:space="preserve"> ATENCION DEL RECIEN NACIDO CON COMPLICACIONES QUE REQUIERE UCIN</t>
  </si>
  <si>
    <t>5000055</t>
  </si>
  <si>
    <t>ATENDER AL RECIEN NACIDO CON
COMPLICACIONES QUE REQUIERE
UNIDAD DE CUIDADOS
INTENSIVOS NEONATALES - UCIN</t>
  </si>
  <si>
    <t>043</t>
  </si>
  <si>
    <t>SALUD COLECTIVA</t>
  </si>
  <si>
    <t>095</t>
  </si>
  <si>
    <t>CONTROL DE RIESGOS Y DAÑOS
PARA LA SALUD</t>
  </si>
  <si>
    <t>0016</t>
  </si>
  <si>
    <t>TBC-VIH/SIDA</t>
  </si>
  <si>
    <t>ADECUADA BIOSEGURIDAD EN LOS SERVICIOS DE ATENCION DE TUBERCULOSIS</t>
  </si>
  <si>
    <t>Trabajador protegido</t>
  </si>
  <si>
    <t>MEJORAMIENTO DE LA
BIOSEGURIDAD EN LOS
SERVICIOS DE ATENCION DE
TUBERCULOSIS</t>
  </si>
  <si>
    <t>ADULTOS Y JOVENES RECIBEN CONSEJERIA Y TAMIZAJE PARA INFECCIONES DE TRANSMISION SEXUAL Y VIH/SIDA</t>
  </si>
  <si>
    <t>Persona informada</t>
  </si>
  <si>
    <t>ENTREGAR A ADULTOS Y
JOVENES VARONES CONSEJERIA
Y TAMIZAJE PARA ITS Y VIH/SIDA</t>
  </si>
  <si>
    <t>POBLACION ADOLESCENTE INFORMADA SOBRE NFECCIONES DE TRANSMISION SEXUAL Y VIH/SIDA</t>
  </si>
  <si>
    <t>Persona capacitada</t>
  </si>
  <si>
    <t>ENTREGAR A POBLACION
ADOLESCENTE INFORMACION
SOBRE INFECCIONES DE
TRANSMISION SEXUAL Y VIH/SIDA</t>
  </si>
  <si>
    <t>POBLACION DE ALTO RIESTO RECIBE INFORMACION Y ATENCION PREVENTIVA</t>
  </si>
  <si>
    <t>Persona tratada</t>
  </si>
  <si>
    <t>BRINDAR INFORMACION Y
ATENCION PREVENTIVA A
POBLACION DE ALTO RIESGO</t>
  </si>
  <si>
    <t>DESPITAJE DE TBC EN SINTOMATICOS RESPIRATORIOS</t>
  </si>
  <si>
    <t>Persona atendida</t>
  </si>
  <si>
    <t>ACCIONES DE DESPISTAJE DE TBC EN SINTOMATICOS RESPIRATORIOS.</t>
  </si>
  <si>
    <t>CONTROL Y TRAT. PREV. DE CONTACTOS DE CASOS TBC (GENERAL, INDIGENA, PRIVADA DE SU LIBERTAD</t>
  </si>
  <si>
    <t>BRINDAR CONTROL Y
TRATAMIENTO PREVENTIVO A
CONTACTOS DE CASOS
TUBERCULOSIS (GENERAL,
INDIGENA Y PRIVADA DE SU
LIBERTAD)</t>
  </si>
  <si>
    <t>DIAGNOSTICO DE CASOS DE T.B.C</t>
  </si>
  <si>
    <t>Persona diagnosticada</t>
  </si>
  <si>
    <t>DIAGNOSTICAR CASOS DE
TUBERCULOSIS</t>
  </si>
  <si>
    <t>POBLACION CON INFECCIONES DE TRANSMISION RECIBEN TRATAMIENTO SEGUN GUIA CLINICA</t>
  </si>
  <si>
    <t>BRINDAR A POBLACION CON
INFECCIONES DE TRANSMISION
SEXUAL TRATAMIENTO SEGUN
GUIA CLINICAS</t>
  </si>
  <si>
    <t>PERSONAS DIAGNOSTICADAS CON VIH, QUE ACUDEN A LOS SERVICIOS Y RECIBEN ATENCION INTEGRAL</t>
  </si>
  <si>
    <t>BRINDAR ATENCION INTEGRAL A
PERSONAS CON DIAGNOSTICO DE
VIH QUE ACUDEN A LOS
SERVICIOS</t>
  </si>
  <si>
    <t>MUJERES GESTANTES REACTIVAS Y NIÑOS EXPUESTOS AL VIH / SIDA RECIBEN TRATAMIENTO OPORTUNO</t>
  </si>
  <si>
    <t>BRINDAR TRATAMIENTO
OPORTUNO A MUJERES
GESTANTES REACTIVAS Y NIÑOS
EXPUESTOS AL VIH</t>
  </si>
  <si>
    <t>MUJERES GESTANTES REACTIVAS A SIFILIS Y SUS CONTACTOS Y R.N EXPUESTOS RECIBEN TRATAMIENTO OPORTUNO</t>
  </si>
  <si>
    <t>BRINDAR TRATAMIENTO
OPORTUNO A MUJERES
GESTANTES REACTIVAS A SIFILIS
Y SUS CONTACTOS Y RECIEN
NACIDOS EXPUESTOS</t>
  </si>
  <si>
    <t>0018</t>
  </si>
  <si>
    <t>ENFERMEDADES NO
TRANSMISIBLES</t>
  </si>
  <si>
    <t>TRAT. INTEGRAL DE PACIENTES CON PROBLEMAS DE SALUD MENTAL</t>
  </si>
  <si>
    <t>EXAMENES DE TAMIZAJE Y
TRATAMIENTO DE PACIENTES
CON PROBLEMAS Y TRASTORNOS
DE SALUD MENTAL</t>
  </si>
  <si>
    <t>ATENCION ESTOMATOLOGICA PREVENTIVA BASICA</t>
  </si>
  <si>
    <t>ATENCION ESTOMATOLOGICA
PREVENTIVA BASICA EN NIÑOS,
GESTANTES Y ADULTOS
MAYORES.</t>
  </si>
  <si>
    <t>ATENCION ESTOMATOLOGICA RECUPERATIVA BASICA</t>
  </si>
  <si>
    <t>ATENCION ESTOMATOLOGICA
RECUPERATIVA BASICA EN NIÑOS,
GESTANTES Y ADULTOS
MAYORES</t>
  </si>
  <si>
    <t>ATENCION ESTOMATOLOGICA ESPECIALIZADA BASICA</t>
  </si>
  <si>
    <t>ATENCION ESTOMATOLOGICA
ESPECIALIZADA BASICA</t>
  </si>
  <si>
    <t>TAMIZAJE Y DIAGNOSTICO DE PACIENTE CON RETINOPATIA DE LA PREMATURIDAD (ROP).</t>
  </si>
  <si>
    <t xml:space="preserve">EXAMENES DE TAMIZAJE Y
DIAGNOSTICO EN PACIENTES CON
RETINOPATIA DE LA PREMATURIDAD
</t>
  </si>
  <si>
    <t>CONTROL Y TRATAMIENTO DE PACIENTE CON RETINOPATIA DE LA PREMATURIDAD (ROP).</t>
  </si>
  <si>
    <t>BRINDAR TRATAMIENTO A PACIENTES CON DIAGNOSTICO
DE RETINOPATIA  DE LA PREMATURIDAD</t>
  </si>
  <si>
    <t>TAMIZAJE Y DIAGNOSTICO DE PACIENTES CON CATARATAS</t>
  </si>
  <si>
    <t>EVALUACION DE TAMIZAJE Y
DIAGNOSTICO DE PACIENTES CON
CATARATAS</t>
  </si>
  <si>
    <t>TRATAMIENTO Y CONTROL  DE PACIENTES CON CATARATAS</t>
  </si>
  <si>
    <t>BRINDAR TRATAMIENTO A
PACIENTES CON DIAGNOSTICO DE
CATARATAS</t>
  </si>
  <si>
    <t>TAMIZAJE Y DIAGNOSTICO DE PACIENTES CON ERRORES REFRACTARIOS</t>
  </si>
  <si>
    <t>EXAMENES DE TAMIZAJE Y
DIAGNOSTICO DE PERSONAS CON
ERRORES REFRACTIVOS</t>
  </si>
  <si>
    <t>TRATAMIENTO Y CONTROL  DE PACIENTES CON  ERRORES REFRACTARIOS</t>
  </si>
  <si>
    <t>BRINDAR TRATAMIENTO A
PACIENTES CON DIAGNOSTICO DE
ERRORES REFRACTIVOS</t>
  </si>
  <si>
    <t xml:space="preserve"> TRATAMIENTO Y CONTROL DE PERSONAS CON HIPERTENSION ARTERIAL</t>
  </si>
  <si>
    <t xml:space="preserve"> BRINDAR TRATAMIENTO A PERSONAS CON DIAGNOSTICO DE HIPERTENSION ARTERIAL</t>
  </si>
  <si>
    <t>TRATAMIENTO Y CONTROL DE PERSONAS CON DIABETES</t>
  </si>
  <si>
    <t xml:space="preserve"> BRINDAR TRATAMIENTO A PERSONAS CON DIAGNOSTICO DE DIABETES MELLITUS</t>
  </si>
  <si>
    <t>0024</t>
  </si>
  <si>
    <t>PREVENCION Y CONTROL DEL
CANCER</t>
  </si>
  <si>
    <t>MUJERES MAYORES DE 18 CON CONSEJERIA EN CANCER DE CERVIX</t>
  </si>
  <si>
    <t>CONSEJERIA A MUJERES
MAYORES DE 18 AÑOS PARA LA
PREVENCION DE CANCER DE
CERVIX</t>
  </si>
  <si>
    <t>MUJERES MAYORES DE 18 CON CONSEJERIA EN CANCER DE MAMA</t>
  </si>
  <si>
    <t>CONSEJERIA EN MUJERES
MAYORES DE 18 AÑOS PARA LA
PREVENCION DE CANCER DE
MAMA</t>
  </si>
  <si>
    <t>MUJERES MAYORES DE 40 A 65 CON MAMOGRAFIA BILATERAL</t>
  </si>
  <si>
    <t>MAMOGRAFIA BILATERAL EN
MUJERES DE 40 A 65 AÑOS</t>
  </si>
  <si>
    <t>MUJERES DE 21 A 65 AÑOS CON EXAMEN DE COLPOSCOPIA</t>
  </si>
  <si>
    <t>Persona</t>
  </si>
  <si>
    <t>EXAMEN DE COLPOSCOPIA EN
MUJERES DE 21 A 65 AÑOS</t>
  </si>
  <si>
    <t>016</t>
  </si>
  <si>
    <t>GESTION DE RIESGOS Y
EMERGENCIAS</t>
  </si>
  <si>
    <t>0035</t>
  </si>
  <si>
    <t>PREVENCION DE DESASTRES</t>
  </si>
  <si>
    <t>MUJER TAMIZADA EN CANCER DE CUELLO UTERINO</t>
  </si>
  <si>
    <t>persona tamizada</t>
  </si>
  <si>
    <t>TAMIZAJE EN MUJERES PARA
DETECCION DE CANCER DE
CUELLO UTERINO</t>
  </si>
  <si>
    <t>068</t>
  </si>
  <si>
    <t>REDUCCION DELA VULNERABILIDAD Y ATENCION DE EMERGENCIAS POR DESASTRES.</t>
  </si>
  <si>
    <t>XX</t>
  </si>
  <si>
    <t>ESTABLECIMIENTOS DE SALUD SEGUROS</t>
  </si>
  <si>
    <t>ESTUDIOS</t>
  </si>
  <si>
    <t>ANALISIS DE LA VULNERABILIDAD DE ESTABLECIMIENTOS DE SALUD</t>
  </si>
  <si>
    <t>ESTABLECIMIENTO DE SALUD</t>
  </si>
  <si>
    <t>SEGURIDAD ESTRUCTURAL DE LOS ESTABLECIMIENTOS DE SALUD</t>
  </si>
  <si>
    <t>SEGURIDAD NO ESTRUCTURAL DE LOS ESTABLECIMIENTOS DE SALUD</t>
  </si>
  <si>
    <t xml:space="preserve"> ESTABLECIMIENTOS DE SALUD SEGUROS</t>
  </si>
  <si>
    <t>SEGURIDAD FUNCIONAL DE LOS ESTABLECIMIENTOS DE SALUD</t>
  </si>
  <si>
    <t>MONITOREO ,  VIGILANCIA Y PREPARACION PARA EL CONTROL DE DAÑOS A LA  SALUD FRENTE EMERGENCIAS Y DESASTRES.</t>
  </si>
  <si>
    <t>INFORME COE OPERATIVO</t>
  </si>
  <si>
    <t>CENTRO DE OPERACIONES DE MERGENCIAS DE SALUD IMPLEMENTADOS PARA EL ANALISIS DE INFORMACION Y TOMA DE DECISIONES ANTE SITUACIONES DE EMERGENCIAS Y DESASTRES.</t>
  </si>
  <si>
    <t>INFORME</t>
  </si>
  <si>
    <t>ORGANIZACIÓN E IMPLEMENTACION DE SIMULACROS FRENTE A EMERGENCIAS Y DESASTRES</t>
  </si>
  <si>
    <t xml:space="preserve">INFORME </t>
  </si>
  <si>
    <t>DESARROLLO DE CAPACIDADES COMPLEMENTARIAS Y RESPUESTAS EN SALUD FRENTE A EMERGENCIAS Y DESASTRES.</t>
  </si>
  <si>
    <t>ESTABLACIMIENTO DE SALUD IMPLEMENTADO</t>
  </si>
  <si>
    <t>CAPACITACION DE EXPANSION ASISTENCIAL EN ESTABLECIMIENTOS DE SALUD ESTRATEGICOS.</t>
  </si>
  <si>
    <t>ATENCION</t>
  </si>
  <si>
    <t>ATENCION DE SALUD Y MOVILIZACION DE BRIGADAS FRENTE A EMERGENCIAS Y DESASTRES</t>
  </si>
  <si>
    <t>DESARROLLO DE DOCUMENTOS TECNICOS Y ARTICULACION DE LA GESTION DE RIESGOS DE DESASTRES EN SALUD.</t>
  </si>
  <si>
    <t>PLAN</t>
  </si>
  <si>
    <t>DISEÑO Y ACTUALIZACION DE PLANES DE GESTION DE RIESGOS DE DESASTRES EN SALUD.</t>
  </si>
  <si>
    <t>0xx</t>
  </si>
  <si>
    <t>REDUCCION DE MORTALIDAD Y DISCAPACIDAD POR EMERGENCIAS/URGENCIAS</t>
  </si>
  <si>
    <t>xx</t>
  </si>
  <si>
    <t>TRANSPORTE ASISTIDO (NO EMERGENCIA) DE PACIENTES CRÍTICOS</t>
  </si>
  <si>
    <t>Paciente atendido</t>
  </si>
  <si>
    <t>SERVICIO DE AMBULANCIA CON APOYO VITAL AVANZADO I PARA EL TRASLADO DE PACIENTES QUE NO SE ENCUENTRAN EN SITUACIÓN DE EMERGENCIA.</t>
  </si>
  <si>
    <t>SERVICIO DE AMBULANCIA CON APOYO VITAL AVANZADO II PARA EL TRASLADO DE PACIENTES QUE NO SE ENCUENTRAN EN SITUACIÓN DE EMERGENCIA.</t>
  </si>
  <si>
    <t>SERVICIO DE TRASLADO DE PACIENTES EN SITUACIÓN CRÍTICA</t>
  </si>
  <si>
    <t>TRANSPORTE ASISTIDO (NO EMERGENCIA) DE PACIENTES ESTABLES (NO CRÍTICOS)</t>
  </si>
  <si>
    <t>SERVICIO DE AMBULANCIA CON SOPORTE VITAL BÁSICO (SVB) PARA EL TRASLADO DE PACIENTES QUE NO SE ENCUENTRA EN SITUACIÓN DE EMERGENCIA.</t>
  </si>
  <si>
    <t xml:space="preserve">TRANSPORTE ASISTIDO (NO EMERGENCIA) DE PACIENTES CRITICOS. </t>
  </si>
  <si>
    <t>SERVICIO DE TRASLADO DE PACIENTES ESTABLES (NO EMERGENCIA)</t>
  </si>
  <si>
    <t>ATENCION MEDICA DE LAS EMERGENCIAS O URGENCIAS.</t>
  </si>
  <si>
    <t>CUERPO EXTRAÑO EN APARATO DIGESTIVO</t>
  </si>
  <si>
    <t xml:space="preserve"> ATENCION MEDICA DE LAS EMERGENCIAS O URGENCIAS.</t>
  </si>
  <si>
    <t>CUERPO EXTRAÑO EN APARATO RESPIRATORIO</t>
  </si>
  <si>
    <t>GASTRITIS AGUDA Y ÚLCERA PÉPTICA SIN COMPLICACIÓN</t>
  </si>
  <si>
    <t>HEMORRAGIA DIGESTIVA AGUDA ALTA</t>
  </si>
  <si>
    <t>HERIDAS, CONTUSIONES Y TRAUMATISMOS SUPERFICIALES</t>
  </si>
  <si>
    <t>INSUFICIENCIA RESPIRATORIA AGUDA</t>
  </si>
  <si>
    <t xml:space="preserve"> ATENCION QUIRURGICA DE LA EMERGENCIA O URGENCIA.</t>
  </si>
  <si>
    <t>APENDICITIS AGUDA</t>
  </si>
  <si>
    <t>OBSTRUCCIÓN INTESTINAL</t>
  </si>
  <si>
    <t>ATENCION QUIRURGICA DE LA EMERGENCIA O URGENCIA.</t>
  </si>
  <si>
    <t>QUEMADURAS</t>
  </si>
  <si>
    <t xml:space="preserve"> ATENCION AMBULATORIA DE URGENCIAS (PRIORIDAD III o IV) EN MODULOS HOSPITALARIOS DIFERENCIADOS AUTORIZADO.</t>
  </si>
  <si>
    <t>ATENCION AMBULATORIA DE URGENCIAS (PRIORIDAD III o IV) EN MODULOS HOSPITALARIOS DIFERENCIADOS AUTORIZADO.</t>
  </si>
  <si>
    <t>ACCIONES CENTRALES</t>
  </si>
  <si>
    <t>004</t>
  </si>
  <si>
    <t>Planeamiento Gubernamental</t>
  </si>
  <si>
    <t>0005</t>
  </si>
  <si>
    <t>Planeamiento institucional</t>
  </si>
  <si>
    <t>9001</t>
  </si>
  <si>
    <t>3.999999</t>
  </si>
  <si>
    <t>S/P</t>
  </si>
  <si>
    <t>Acción</t>
  </si>
  <si>
    <t>PLANEAMIENTO Y PRESUPUESTO.</t>
  </si>
  <si>
    <t>Accion</t>
  </si>
  <si>
    <t>006</t>
  </si>
  <si>
    <t>GESTION</t>
  </si>
  <si>
    <t>0008</t>
  </si>
  <si>
    <t xml:space="preserve"> ASESORAMIENTO Y APOYO</t>
  </si>
  <si>
    <t>GESTION ADMINISTRATIVA</t>
  </si>
  <si>
    <t>ASESORAMIENTO TECNICO Y JURIDICO</t>
  </si>
  <si>
    <t>Salud Individual</t>
  </si>
  <si>
    <t xml:space="preserve">0097. </t>
  </si>
  <si>
    <t xml:space="preserve">           Sesión</t>
  </si>
  <si>
    <t xml:space="preserve"> APOYO A LA REHABILITACION FISICA</t>
  </si>
  <si>
    <t>011</t>
  </si>
  <si>
    <t>Capacitación y
Perfeccionamiento</t>
  </si>
  <si>
    <t xml:space="preserve"> GESTION DE RECURSOS HUMANOS</t>
  </si>
  <si>
    <t>0012.</t>
  </si>
  <si>
    <t xml:space="preserve"> CONTROL INTERNO</t>
  </si>
  <si>
    <t>ACCIONES DE CONTROL Y AUDITORIA</t>
  </si>
  <si>
    <t>0098.</t>
  </si>
  <si>
    <t xml:space="preserve"> SERVICIOS DE DIAGNOSTICO Y TRATAMIENTO</t>
  </si>
  <si>
    <t>Sesión</t>
  </si>
  <si>
    <t xml:space="preserve"> ATENCION ESPECIALIZADA DE LA SALUD</t>
  </si>
  <si>
    <t xml:space="preserve"> PREVISION SOCIAL</t>
  </si>
  <si>
    <t>052</t>
  </si>
  <si>
    <t>PREVISION SOCIAL</t>
  </si>
  <si>
    <t>0116.</t>
  </si>
  <si>
    <t xml:space="preserve"> SISTEMAS DE PENSIONES</t>
  </si>
  <si>
    <t>Planilla</t>
  </si>
  <si>
    <t xml:space="preserve"> SISTEMAS PENSIONES</t>
  </si>
  <si>
    <t>. ATENCION EN CONSULTAS EXTERNAS</t>
  </si>
  <si>
    <t xml:space="preserve"> ATENCION EN CONSULTAS EXTERNAS</t>
  </si>
  <si>
    <t xml:space="preserve"> OTRAS ATENCIONES DE SALUD ESPECIALIZADAS</t>
  </si>
  <si>
    <t>APNOP</t>
  </si>
  <si>
    <t>0011.</t>
  </si>
  <si>
    <t xml:space="preserve"> PREPARACION Y PERFECCIONAMIENTO DE RECURSOS HUMANOS</t>
  </si>
  <si>
    <t>9002</t>
  </si>
  <si>
    <t>CAPACITACION Y PERFECCIONAMIENTO</t>
  </si>
  <si>
    <t>IDENTIFICACION, EVALUACION Y CONTROL DE RIESGOS Y DAÑOS EN SALUD OCUPACIONAL Y AMBIENTAL</t>
  </si>
  <si>
    <t>051.</t>
  </si>
  <si>
    <t xml:space="preserve"> ASISTENCIA SOCIAL</t>
  </si>
  <si>
    <t>0115.</t>
  </si>
  <si>
    <t xml:space="preserve"> PROTECCION DE POBLACIONES EN RIESGO</t>
  </si>
  <si>
    <t xml:space="preserve"> ACCION NACIONAL CONTRA LA VIOLENCIA FAMILIAR Y SEXUAL</t>
  </si>
  <si>
    <t>PROTECCION SOCIAL.</t>
  </si>
  <si>
    <t>ACCION NACIONAL CONTRA LA VIOLENCIA FAMILIAR Y SEXUAL</t>
  </si>
  <si>
    <t xml:space="preserve"> SERVICIOS GENERALES</t>
  </si>
  <si>
    <t>Ración</t>
  </si>
  <si>
    <t xml:space="preserve"> APOYO ALIMENTARIO PARA GRUPOS EN RIESGO</t>
  </si>
  <si>
    <t>043.</t>
  </si>
  <si>
    <t xml:space="preserve"> SALUD COLECTIVA</t>
  </si>
  <si>
    <t>0094.</t>
  </si>
  <si>
    <t xml:space="preserve"> CONTROL EPIDEMIOLOGICO</t>
  </si>
  <si>
    <t xml:space="preserve"> VIGILANCIA Y CONTROL EPIDEMIOLOGICO</t>
  </si>
  <si>
    <t>9012</t>
  </si>
  <si>
    <t>* Referido a la Estructura Funcional del MEF (matriz 3)</t>
  </si>
  <si>
    <t>MATRIZ Nº 3i</t>
  </si>
  <si>
    <t xml:space="preserve"> MATRIZ DE PLANIFICACION DE PRODUCTOS/ACCCIONES OPERATIVAS Y ACTIVIDADES AÑO 2013</t>
  </si>
  <si>
    <t>ENTIDAD: 033 HONADOMANI SAN BARTOLOME</t>
  </si>
  <si>
    <t>OBJETIVO GENERAL: OG1 Contribuir a la reducción de la morbimortalidad materno,fetal y neonatal, incrementando el acceso a los servicios especializados del feto, neonato y de la salud sexual y reproductiva de la mujer.</t>
  </si>
  <si>
    <t xml:space="preserve">RESULTADO ESPERADO                                                                                                                                                                                                      </t>
  </si>
  <si>
    <t>META OPERATIVA*</t>
  </si>
  <si>
    <t>META FÍSICA**</t>
  </si>
  <si>
    <t>COMPARATIVO***</t>
  </si>
  <si>
    <t xml:space="preserve">DEPENDENCIA Y/O UNIDAD ORGANICA  RESPONSABLE                                                                                                                                                                                             </t>
  </si>
  <si>
    <t>PRODUCTO</t>
  </si>
  <si>
    <t>ACCIONES OPERATIVAS</t>
  </si>
  <si>
    <t>META</t>
  </si>
  <si>
    <t>ACTIVIDADES</t>
  </si>
  <si>
    <t>U.M</t>
  </si>
  <si>
    <t>META FISICA 2011</t>
  </si>
  <si>
    <t>META FISICA 2012</t>
  </si>
  <si>
    <t>Atención  recuperativa  especializada de la salud sexual y reproductiva de la mujer e integral del feto.</t>
  </si>
  <si>
    <t xml:space="preserve">Atencion de consultas externas especializadas de SSR de la Mujer con enfoque integral </t>
  </si>
  <si>
    <t>Consulta</t>
  </si>
  <si>
    <t>Atención en consulta externa</t>
  </si>
  <si>
    <t>Atenciones Basicas (No Medicos) en la atencion a la SSR de la mujer</t>
  </si>
  <si>
    <t>Atención en  consulta externa</t>
  </si>
  <si>
    <t xml:space="preserve">Atención de emergencias de Salud Sexual Reproductiva  de la Mujer con criterios estandarizados.   </t>
  </si>
  <si>
    <t xml:space="preserve">Atención </t>
  </si>
  <si>
    <t xml:space="preserve">5001566. </t>
  </si>
  <si>
    <t>Otras atenciones de salud especializadas</t>
  </si>
  <si>
    <t>Hospitalizacion por afecciones de la Salud Sexual Reproductiva de la mujer con estandares acordes categoria III-1</t>
  </si>
  <si>
    <t>Día cama</t>
  </si>
  <si>
    <t xml:space="preserve">Interveciones Quirurgicas en SSR de la mujer </t>
  </si>
  <si>
    <t>Intervención</t>
  </si>
  <si>
    <t>Procedimientos Medicos Especializados en atencion a la SSR de la mujer</t>
  </si>
  <si>
    <t>Examen</t>
  </si>
  <si>
    <t>Procedimientos Medicos Especializados en Neonatos.</t>
  </si>
  <si>
    <t>Acciones contra la violencia a la mujer</t>
  </si>
  <si>
    <t>5001060.</t>
  </si>
  <si>
    <t xml:space="preserve"> Acción Nacional contra la violencia familiar y sexual.</t>
  </si>
  <si>
    <t>salud</t>
  </si>
  <si>
    <t>Reducir la Mortalidad Neonatal en un 3%.</t>
  </si>
  <si>
    <t>Atención integral recuperativa especializada del neonato.</t>
  </si>
  <si>
    <t>* Referido al planeamiento operativo (matriz de trabajo 3.1.)</t>
  </si>
  <si>
    <t>** Referido a la articulación con la Estructura Programática del MEF</t>
  </si>
  <si>
    <t>*** Meta comparativa solo a efectos de presentar la DEMANDA GLOBAL</t>
  </si>
  <si>
    <t xml:space="preserve">OBJETIVO GENERAL: OG2 Incrementar nuestra intervención sobre los transtornos nutricionales , así como contribuir a la disminución de la morbi mortalidad por otras enfermedades prevalentes  que afectan la salud infantil y del adolescente. </t>
  </si>
  <si>
    <t>Reducir en un 2% los transtornos nutricionales  crónicos, que afectan a la población infantil.</t>
  </si>
  <si>
    <t>Atención recuperativa integral y especializadas de los transtornos nutricionales y otras enfermedades prevalentes en niños y adolescentes.</t>
  </si>
  <si>
    <t>Atenciones Basicas (No Medicos) en  Niños y Adolescentes</t>
  </si>
  <si>
    <t xml:space="preserve"> Atención en consultas externas</t>
  </si>
  <si>
    <t>Atencion de consulta externa especializada con enfoque integral al niño y adolecentes</t>
  </si>
  <si>
    <t>Atenciones en consulta externa</t>
  </si>
  <si>
    <t>Procedimientos de Medicina Fisica y Rehabilitacion del Niño y Adolescente</t>
  </si>
  <si>
    <t>Apoyo a la Rehabilitación Física</t>
  </si>
  <si>
    <t xml:space="preserve">Atención de emergencias de niños y adolescente con criterios estandarizados  </t>
  </si>
  <si>
    <t xml:space="preserve">Hospitalizacion del  niño y adolescentes con estandares acordes a la categoria III-1  </t>
  </si>
  <si>
    <t>Atención en Cuidados Intensivos de niños y adolescente con estandares acordes a la categoria III - I</t>
  </si>
  <si>
    <t xml:space="preserve">Interveciones Quirurgicas Pediatricas </t>
  </si>
  <si>
    <t xml:space="preserve">Procedimientos Medicos Especializados en Niños y Adolescentes </t>
  </si>
  <si>
    <t>OBJETIVO GENERAL: OG3 Contribuir a revertir la tendencia incremental de las Enfermedades No Trasmisibles y crónico-degenerativas en la mujer en edad fértil, el niño y el adolescente que se atienden en el hospital.</t>
  </si>
  <si>
    <t>Vigilancia, prevencion y control de Enfermedades no transmisibles.</t>
  </si>
  <si>
    <t xml:space="preserve">  Vigilancia y control epidemiológico.</t>
  </si>
  <si>
    <t>Dotacion de alimentos para pacientes Hospitalizados</t>
  </si>
  <si>
    <t>5000469.</t>
  </si>
  <si>
    <t xml:space="preserve"> Apoyo alimentario para grupos en riesgos.</t>
  </si>
  <si>
    <t>Apoyo a programas de salud integral</t>
  </si>
  <si>
    <t xml:space="preserve">Apoyo social a la atencion especializada a la mujer, niño y adolescente </t>
  </si>
  <si>
    <t>PROTECC</t>
  </si>
  <si>
    <t xml:space="preserve">OBJETIVO GENERAL: OG4 Incrementar las intervenciones que permitan reducir la morbimortalidad por Tuberculosis y VIH SIDA y otras enfermedades transmisibles prevalentes, en los pacientes que acuden al hospital y en nuestros trabajadores. </t>
  </si>
  <si>
    <t xml:space="preserve">Control de Infecciones Intrahospitalarias </t>
  </si>
  <si>
    <t xml:space="preserve"> Vigilancia y control epidemiológico</t>
  </si>
  <si>
    <t>Analisis y difusión de la situación hospitalaria.</t>
  </si>
  <si>
    <t xml:space="preserve">Vigilancia, prevencion y control de enfermedades Transmisibles </t>
  </si>
  <si>
    <t>OBJETIVO GENERAL: OG5 Cumplir con los estándares de calidad de atención en todos los servicios del hospital, mediante la mejora de la gestión clínica, de procesos y de satisfacción del usuario.</t>
  </si>
  <si>
    <t xml:space="preserve">Alcanzar el 70 % o más de macroproceso cumplidos en la autoevaluación. </t>
  </si>
  <si>
    <t>Autoevaluacion Periodica</t>
  </si>
  <si>
    <t xml:space="preserve">Acción </t>
  </si>
  <si>
    <t>50000003</t>
  </si>
  <si>
    <t>Gestión administrativa.</t>
  </si>
  <si>
    <t>Seguimiento de estándares de acreditación</t>
  </si>
  <si>
    <t>Mejoramiento de procesos priorizados</t>
  </si>
  <si>
    <t>Vigilar la calidad de atención.</t>
  </si>
  <si>
    <t>Estudios de medicion de la calidad de atencion</t>
  </si>
  <si>
    <t>Manejo seguro de intervenciones quirurgicos</t>
  </si>
  <si>
    <t>Auditoria medica</t>
  </si>
  <si>
    <t>Manejo seguro de los medicamentos</t>
  </si>
  <si>
    <t>Intervenciones ante eventos adversos.</t>
  </si>
  <si>
    <t xml:space="preserve">OBJETIVO GENERAL: OG6 Asegurar el abastecimiento de medicamentos, productos farmacéuticos y afines, incluidos los de ayuda al diagnóstico, enfatizando su uso racional y  según necesidades de la población en los servicios de internamiento, atención ambulatoria y emergencia. </t>
  </si>
  <si>
    <t>Lograr el uso racional de medicamentos y buenas prácticas de prescripción en el 100% de recetas.</t>
  </si>
  <si>
    <t>Preparacion de Formulas magistrales</t>
  </si>
  <si>
    <t>Receta</t>
  </si>
  <si>
    <t>Comercialización de medicamentos e insumos</t>
  </si>
  <si>
    <t>Unidad</t>
  </si>
  <si>
    <t>Dispensacion de Productos Farmaceuticos y Afines</t>
  </si>
  <si>
    <t>Promocion del Uso Racional de ATM</t>
  </si>
  <si>
    <t>Gestión Administrativa.</t>
  </si>
  <si>
    <t>Control del uso Racional de ATM</t>
  </si>
  <si>
    <t>Auditar las buenas prácticas de prescripción.</t>
  </si>
  <si>
    <t>Aseguramiento de cumpl. de buenas practicas de prescripcion, dispens. y uso de insumos y material medico en HOSP,CC,SOP,C.OBS,EMER</t>
  </si>
  <si>
    <t>Aumentar la disponibilidad de medicamentos, productos farmacéuticos y afines al 95 %.</t>
  </si>
  <si>
    <t>Realizar el proceso de adquisición y cumplir con la cadena de suministro.</t>
  </si>
  <si>
    <t>Aseguramiento de stocks suficiente de Productos Farmaceuticos y Afines en condiciones adecuadas.</t>
  </si>
  <si>
    <t>Administracion contable de los recursos  asignados al Hospital</t>
  </si>
  <si>
    <t>Conducción de la Gestión Hospitalaria</t>
  </si>
  <si>
    <t>Gestión Administrativa Hospitalaria</t>
  </si>
  <si>
    <t>Administración Eficáz  de la atención de pacientes asegurados</t>
  </si>
  <si>
    <t>Gestión del reeembolso por atención de paciente beneficiario</t>
  </si>
  <si>
    <t>Adquisicion y distribución oportuna de bienes y servicios necesarios para la operatividad hospitalaria</t>
  </si>
  <si>
    <t>Control Interno de la gestion hospitalaria</t>
  </si>
  <si>
    <t xml:space="preserve">5000006. </t>
  </si>
  <si>
    <t>Acciones de control y auditoría</t>
  </si>
  <si>
    <t>Sustentación Jurídico Legal de la Gestión Hospitalaria</t>
  </si>
  <si>
    <t>5000004.</t>
  </si>
  <si>
    <t xml:space="preserve"> Asesoramiento técnico y jurídico</t>
  </si>
  <si>
    <t>Procedimientos de Banco De Sangre</t>
  </si>
  <si>
    <t>5000510.</t>
  </si>
  <si>
    <t xml:space="preserve"> Atención especializada de la salud.</t>
  </si>
  <si>
    <t>Sesion</t>
  </si>
  <si>
    <t>Procedimientos de apoyo al diagnostico Anatomopatologicos</t>
  </si>
  <si>
    <t>Procedimientos de apoyo al diagnostico Laboratorio clinico</t>
  </si>
  <si>
    <t>Procedimientos de apoyo al diagnostico por Imagenes</t>
  </si>
  <si>
    <t>OBJETIVO GENERAL: OG7 Optimizar la gestión del desarrollo, formación y dotación  del recurso humano,  con énfasis en la mejora continua de sus competencias, la salud y seguridad en el trabajo que permita su identificación y compromiso institucional.</t>
  </si>
  <si>
    <t>Lograr el 100% de las tareas del plan de seguridad y salud en el trabajo.</t>
  </si>
  <si>
    <t>Seguimiento del cumplimiento del plan de seguridad y salud en el trabajo.</t>
  </si>
  <si>
    <t>Gestión de la Seguridad y salud en el trabajo</t>
  </si>
  <si>
    <t xml:space="preserve"> Identificación, Evaluación y Control de riesgos y daños en salud ocupacional y ambiental.</t>
  </si>
  <si>
    <t>Campos clínicos normalizados y organizados al 90%.</t>
  </si>
  <si>
    <t>Campos clínicos ofertados por unidad orgánica</t>
  </si>
  <si>
    <t>Desarrollo estrategico del sistema de gestión docente</t>
  </si>
  <si>
    <t xml:space="preserve">5000538. </t>
  </si>
  <si>
    <t>Capacitación y perfeccionamiento</t>
  </si>
  <si>
    <t>Proyectos de investigación realizados.</t>
  </si>
  <si>
    <t>Desarrollo estrategico de la investigación</t>
  </si>
  <si>
    <t>5000003.</t>
  </si>
  <si>
    <t xml:space="preserve"> Gestión Administrativa</t>
  </si>
  <si>
    <t>Incrementar la capacitación por competencias en un 100%.</t>
  </si>
  <si>
    <t>Acciones que mejoran el clima organizacional.</t>
  </si>
  <si>
    <t>Acciones para la mejora del clima organizacional</t>
  </si>
  <si>
    <t>Acciones de capacitación con enfoque de competencia.</t>
  </si>
  <si>
    <t>Acciones para la mejora del desempeño del RR.HH</t>
  </si>
  <si>
    <t>Administracion de planillas de pensionistas del hospital</t>
  </si>
  <si>
    <t xml:space="preserve"> Sistemas Pensiones</t>
  </si>
  <si>
    <t>Capacitación de recursos humanos</t>
  </si>
  <si>
    <t xml:space="preserve"> Gestión de recursos Humanos</t>
  </si>
  <si>
    <t>Seguimiento de la capacitación del RR.HH</t>
  </si>
  <si>
    <t>Gestion de R.R.HH por competencias</t>
  </si>
  <si>
    <t>OBJETIVO GENERAL: OG8 Gestión de la innovación tecnológica con énfasis en una mejor infraestructura, equipamiento y sistemas de información que contribuya a ordenar y mejorar la capacidad de oferta de servicios de salud del hospital</t>
  </si>
  <si>
    <t>Ampliar y/o realizar adecuaciones en un 30% a la infraestructura e instalaciones hospitalarias,</t>
  </si>
  <si>
    <t>Ampliación de infraestructura e instalaciones por proyecto de salud publica</t>
  </si>
  <si>
    <t>ATENCIÓN AMBULATORIA DE URGENCIAS (PRIORIDAD III O IV) EN MÓDULOS HOSPITALARIOS DIFERENCIADOS AUTORIZADOS</t>
  </si>
  <si>
    <t>Planeamiento Hospitalario y organizacion de la estructura</t>
  </si>
  <si>
    <t>5000001</t>
  </si>
  <si>
    <t>Planeamiento y presupuesto</t>
  </si>
  <si>
    <t>Planeamiento y proceso presupuestario institucional</t>
  </si>
  <si>
    <t>Gestion de tecnologias, inversiones, cooperacion tecnica y/o costos</t>
  </si>
  <si>
    <t>Apoyo de servicios para la atención a los usuarios</t>
  </si>
  <si>
    <t xml:space="preserve"> Servicios  Generales</t>
  </si>
  <si>
    <t>Mantenimiento preventivo y correctivo de equipos biomédicos</t>
  </si>
  <si>
    <t>Mantenimiento Preventivo y correctivo de la Infraestructura</t>
  </si>
  <si>
    <t>Desarrollar el proceso de innovacion tecnologica del hospital</t>
  </si>
  <si>
    <t>Acciones</t>
  </si>
  <si>
    <t>Desarrollar sistemas de información articulados e integradas</t>
  </si>
  <si>
    <t>Soporte Informático concordantes a los procesos Hospitalarios</t>
  </si>
  <si>
    <t>Procesamiento estadístico de Información Asistencial</t>
  </si>
  <si>
    <t>Procesamiento estadistico de admisión</t>
  </si>
  <si>
    <t>Procesamiento y movimiento de historicas clinicas</t>
  </si>
  <si>
    <r>
      <t xml:space="preserve">N° mujeres con infecciones puerperales en pacientes atendidas en el hospital x 1000
</t>
    </r>
    <r>
      <rPr>
        <sz val="9"/>
        <color indexed="56"/>
        <rFont val="Calibri"/>
        <family val="2"/>
      </rPr>
      <t>N°de egresos de obstetricia.</t>
    </r>
  </si>
  <si>
    <r>
      <t xml:space="preserve">N° de Neonatos  fallecidos  en el servicio de Neonatologia x 1000
</t>
    </r>
    <r>
      <rPr>
        <sz val="9"/>
        <color indexed="56"/>
        <rFont val="Calibri"/>
        <family val="2"/>
      </rPr>
      <t>N°de  recien nacidos en el mismo periodo</t>
    </r>
  </si>
  <si>
    <t>DEPENDENCIA: HOSPITAL NACIONAL DOCENTE MADRE NIÑO 2SAN BARTOLOMÉ"</t>
  </si>
  <si>
    <t>MATRIZ Nº 5i</t>
  </si>
  <si>
    <t>PROGRAMACIÓN  DE LOS PROYECTOS DE INVERSION ANUAL</t>
  </si>
  <si>
    <t>DEPENDENCIA: HOSPITAL NACIONAL DOCENTE MADRE NIÑO "SAN BARTOLOME"</t>
  </si>
  <si>
    <t>PROYECTO</t>
  </si>
  <si>
    <t>META OPERATIVA</t>
  </si>
  <si>
    <t>COD. SNIP</t>
  </si>
  <si>
    <t>COMPONENTES</t>
  </si>
  <si>
    <t>META FISICA</t>
  </si>
  <si>
    <t>SUBCOMPONENTE</t>
  </si>
  <si>
    <t>FASE PROYECTADA DEL COMPONENTE/SUBCOMPONENTE</t>
  </si>
  <si>
    <t>PROCESO CONVOCADO</t>
  </si>
  <si>
    <t>EXP. APROBADO (R.D.) (EQUIPOS Y OBRA)</t>
  </si>
  <si>
    <t>BUENA PRO Y CONTRATO FIRMADO</t>
  </si>
  <si>
    <t>EN EJECUCION (VALORIZACIONES DE OBRA)</t>
  </si>
  <si>
    <t>FIN DE EJECUCION CONTRACTUAL</t>
  </si>
  <si>
    <t>LIQUIDACION (SOLO EN OBRAS)</t>
  </si>
  <si>
    <t>"MEJORA EN LA ADMINISTRACION DE OXIGENOTERAPIA Y MANEJO DE RETINOPATIAS AL NEONATO HOSPITAL NACIONAL DOCENTE MADRE NIÑO SAN BARTOLOME LIMA PERU”</t>
  </si>
  <si>
    <t>Componente 1: Expediente Tecnico Planta O2 y gases medicinales nuevo</t>
  </si>
  <si>
    <t>Estudio</t>
  </si>
  <si>
    <t>Componente 2: Expediente Tecnico equipamiento biomedico</t>
  </si>
  <si>
    <t>Componente 3: Supervision de Obra</t>
  </si>
  <si>
    <t>Componente 4: Supervision de Equipos</t>
  </si>
  <si>
    <t>Componente 5: Planta NUEVA de O2, aire comprimido y vacio</t>
  </si>
  <si>
    <t>Global</t>
  </si>
  <si>
    <t>Componente 6: Adquisicion de Equipos biomedicos</t>
  </si>
  <si>
    <t>Equipos</t>
  </si>
  <si>
    <t xml:space="preserve">Componente 7: Gastos Administrativos </t>
  </si>
  <si>
    <t>Componente 7: Imprevistos</t>
  </si>
  <si>
    <t>SUBTOTAL</t>
  </si>
  <si>
    <t xml:space="preserve"> MEJORAMIENTO DE LA CAPACIDAD OPERATIVA DE LA CONSULTA EXTERNA DE GINECO-OBSTETRICIA, PEDIATRIA, CIRUGIA PEDIATRICA Y ANESTESIOLOGIA DEL HOSPITAL NACIONAL DOCENTE MADRE NIÑO SAN BARTOLOMÉ. LIMA – PERÚ”</t>
  </si>
  <si>
    <t>Componente 1:Expediente Tecnico</t>
  </si>
  <si>
    <t>Componente 2: Remodelacion  y Redistribucion de ambientes en consultorios externos de Gineco-Obstetricia, Pediatria, Cirugia Pediatrica y Anestesiologia</t>
  </si>
  <si>
    <t>Modulos</t>
  </si>
  <si>
    <t>1259.64 m2</t>
  </si>
  <si>
    <t>Componente 3: Adquisicion de Equipamiento y mobiliarios acorde a las normas arquitectonicas hospitalarias</t>
  </si>
  <si>
    <t>Componente 4: Supervision</t>
  </si>
  <si>
    <t xml:space="preserve">Componente 5: Gastos Generales (6%) </t>
  </si>
  <si>
    <t>Informe</t>
  </si>
  <si>
    <t>Componente 6: Imprevistos (1%)</t>
  </si>
  <si>
    <t>DEPENDENCIA: HOSPITAL NACIONAL DOCENTE MADRE NIÑO "San Bartolomé"</t>
  </si>
  <si>
    <t xml:space="preserve">DEPENDENCIA: Hospital Nacional Docente Madre Niño " SAN BARTOLOME" </t>
  </si>
  <si>
    <t xml:space="preserve">DEPENDENCIA: Hospital Nacional Docente Madre Niño " SAN BARTOLOMÉ" </t>
  </si>
  <si>
    <t>MATRIZ Nº 7</t>
  </si>
  <si>
    <t xml:space="preserve">MATRIZ CONSOLIDADA DEMANDA GLOBAL </t>
  </si>
  <si>
    <t>PARA EL AÑO: 2013</t>
  </si>
  <si>
    <t>DEPENDENCIA: HOSPITAL NACIONAL DOCENTE MADRE NIÑO "SAN BARTOLOMÉ"</t>
  </si>
  <si>
    <t>DEMANDA GLOBAL SEGÚN F.F.
(en Nuevos Soles)</t>
  </si>
  <si>
    <t>Según GENERICA DE GASTO</t>
  </si>
  <si>
    <t>R.O.</t>
  </si>
  <si>
    <t>R.D.R.</t>
  </si>
  <si>
    <t>R.O.O.C.*</t>
  </si>
  <si>
    <t>TOTAL</t>
  </si>
  <si>
    <t>2.1. PERSONAL Y OBLIGACIONES SOCIALES</t>
  </si>
  <si>
    <t>2.2. PENSIONES Y PRESTACIONES SOCIALES</t>
  </si>
  <si>
    <t>2.3. BIENES Y SERVICIOS</t>
  </si>
  <si>
    <t>2.4. DONACIONES Y TRANSFERENCIAS</t>
  </si>
  <si>
    <t>2.5. OTROS GASTOS</t>
  </si>
  <si>
    <t>2.6. ADQUISICION DE ACTIVOS NO FINACIEROS</t>
  </si>
  <si>
    <t xml:space="preserve">TOTAL </t>
  </si>
  <si>
    <t>* De uso exclusivo de PARSALUD</t>
  </si>
  <si>
    <t>MATRIZ Nº 7.1</t>
  </si>
  <si>
    <t>MATRIZ SUSTENTO PRESUPUESTAL</t>
  </si>
  <si>
    <t>SUSTENTO DEL PRESUPUESTO POR G.G./S.G. PARA EL PERIODO 2009 -2013 SEGÚN F.F.
(en Nuevos Soles)</t>
  </si>
  <si>
    <t>RECURSOS ORDINARIOS</t>
  </si>
  <si>
    <t>Según G.G./ E.G de Gasto</t>
  </si>
  <si>
    <t>AÑO 2009</t>
  </si>
  <si>
    <t>AÑO 2010</t>
  </si>
  <si>
    <t>AÑO 2011</t>
  </si>
  <si>
    <t>AÑO 2012*</t>
  </si>
  <si>
    <t>FORMULACION 2013</t>
  </si>
  <si>
    <t>% DE VARIACION (2013/2012)</t>
  </si>
  <si>
    <t>PIM</t>
  </si>
  <si>
    <t>2.1.1. RETRIBUCIONES Y COMPLEMENTOS EN EFECTIVO</t>
  </si>
  <si>
    <t>2.1.3. CONTRIBUCIONES A LA SEGURIDAD SOCIAL</t>
  </si>
  <si>
    <t>2.2.1. PENSIONES</t>
  </si>
  <si>
    <t>2.2.2. PRESTACIONES Y ASISTENCIA SOCIAL</t>
  </si>
  <si>
    <t>2.3.1. COMPRA DE BIENES</t>
  </si>
  <si>
    <t>2.3.2. CONTRATACION DE SERVICIOS</t>
  </si>
  <si>
    <t>2.4.1. DONACIONES Y TRANSFERENCIAS CORRIENTES</t>
  </si>
  <si>
    <t>2.5.4. PAGO DE IMPUESTOS, DERECHOS ADMINISTRATIVOS Y MULTAS GUBERNAMENTALES</t>
  </si>
  <si>
    <t>2.5.5. PAGO DE SENTENCIAS JUDICIALES</t>
  </si>
  <si>
    <t>2.6.2. CONSTRUCCION DE EDIFICIOS Y CONSTRUCTURAS</t>
  </si>
  <si>
    <t>2.6.3. ADQUISICION DE VEHICULOS, MAQUINARIAS Y OTROS</t>
  </si>
  <si>
    <t>2.6.6. ADQUISICION DE OTROS ACTIVOS FIJOS</t>
  </si>
  <si>
    <t>2.6.7. INVERSIONES INTANGIBLES</t>
  </si>
  <si>
    <t>2.6.8. OTROS GASTOS DE ACTIVOS NO FINANCIEROS</t>
  </si>
  <si>
    <t>* Indicar fecha de reporte : 14/06/2012.</t>
  </si>
  <si>
    <t>RECURSOS DIRECTAMENTE RECAUDADOS (1)</t>
  </si>
  <si>
    <t>(1) Se debe adjuntar reporte de  captación de ingresos históricos (PIM) del periodo 2009-2011 y proyección 2012, inbcluidos saldos de balance</t>
  </si>
  <si>
    <t>RECURSOS POR OPERACIONES OFICIALES DE CREDITO (2)</t>
  </si>
  <si>
    <t>* Indicar fecha de reporte</t>
  </si>
  <si>
    <t>(2) De uso exclusivo de PARSALUD</t>
  </si>
  <si>
    <t>MATRIZ Nº 7.2</t>
  </si>
  <si>
    <t>MATRIZ RESUMEN DEL SUSTENTO PRESUPUESTAL</t>
  </si>
  <si>
    <t>RESUMEN DEL PRESUPUESTO POR G.G./S.G. (TODA FUENTE) PARA EL PERIODO 2009 -2013
(en Nuevos Soles)</t>
  </si>
  <si>
    <t>RESUMEN DEL PRESUPUESTO POR CATEGORIA DE GASTO (TODA FUENTE) PARA EL PERIODO 2009 -2013
(en Nuevos Soles)</t>
  </si>
  <si>
    <t>Según Categoría del Gasto</t>
  </si>
  <si>
    <t>GASTO CORRIENTE</t>
  </si>
  <si>
    <t>Personal y obligaciones sociales</t>
  </si>
  <si>
    <t>Obligaciones previsionales (pensiones y otras prestaciones sociales)</t>
  </si>
  <si>
    <t>Bienes y servicios</t>
  </si>
  <si>
    <t>Otros gastos corrientes</t>
  </si>
  <si>
    <t>GASTOS DE CAPITAL</t>
  </si>
  <si>
    <t>Inversiones (Adquisisión de activos no financieros)</t>
  </si>
  <si>
    <t>Otros gastos de capital</t>
  </si>
  <si>
    <t>RESUMEN DEL PRESUPUESTO POR FUENTE DE FINANCIAMIENTO PARA EL PERIODO 2009 -2013
(en Nuevos Soles)</t>
  </si>
  <si>
    <t>Según Fuente de Financiamiento</t>
  </si>
  <si>
    <t>Inversiones (Adquisición de activos no financieros)</t>
  </si>
  <si>
    <t>Otros  gastos corrientes</t>
  </si>
  <si>
    <t>Otros  gastos de capital</t>
  </si>
  <si>
    <t>RECURSOS DIRECTAMENTE RECAUDADOS</t>
  </si>
  <si>
    <t>RECURSOS POR OPERACIONES OFICIALES DE CREDITO**</t>
  </si>
  <si>
    <t>* Indicar fecha de reporte :14/06/2012.</t>
  </si>
  <si>
    <t>**De uso exclusivo de PARSALUD</t>
  </si>
  <si>
    <t>MATRIZ Nº 7.3</t>
  </si>
  <si>
    <t>MATRIZ RESUMEN SEGÚN CATEGORIA PRESUPUESTAL</t>
  </si>
  <si>
    <t>RESUMEN DEL PRESUPUESTO SEGÚN CATEGORIA PRESUPUESTAL (TODA FUENTE) PARA EL PERIODO 2009 -2013
(en Nuevos Soles)</t>
  </si>
  <si>
    <t>Según Act/Proy (Resultados intermedios)</t>
  </si>
  <si>
    <t>1. PROGRAMA ARTICULADO NUTRICIONAL</t>
  </si>
  <si>
    <t>CONDUCCION DE LA GESTION DE LA ESTRATEGIA</t>
  </si>
  <si>
    <t>MEJORAR LA ALIMENTACION Y NUTRICION DEL MENOR DE 36 MESES</t>
  </si>
  <si>
    <t>REDUCCION DE LA MORBILIDAD EN IRA, EDA Y OTRAS ENFERMEDADES PREVALENTES</t>
  </si>
  <si>
    <t>REDUCIR LA INCIDENCIA DE BAJO PESO AL NACER</t>
  </si>
  <si>
    <t>CONDUCCION DE LA GESTION DE LA ESTRATEGIA NUTRICIONAL</t>
  </si>
  <si>
    <t>GESTION DEL PROGRAMA Y OTROS - SEGUNDA FASE DEL PROGRAMA DE APOYO A LA REFORMA DEL SECTOR SALUD - PARSALUD II</t>
  </si>
  <si>
    <t>IMPLEMENTACIÓN DE PROGRAMA DE COMUNICACIÓN Y EDUCACIÓN EN SALUD</t>
  </si>
  <si>
    <t>2. SALUD MATERNO NEONATAL</t>
  </si>
  <si>
    <t>POBLACION CON CONOCIMIENTOS EN SALUD SEXUAL Y REPRODUCTIVA Y QUE ACCEDE A METODOS DE PLANIFICACION FAMILIAR</t>
  </si>
  <si>
    <t>REDUCCION DE LA MORBILIDAD Y MORTALIDAD MATERNA</t>
  </si>
  <si>
    <t>REDUCCION DE LA MORBILIDAD Y MORTALIDAD NEONATAL</t>
  </si>
  <si>
    <t>CONDUCCION DE LA GESTION DE LA ESTRATEGIA MATERNO NEONATAL</t>
  </si>
  <si>
    <t>3. TBC VIH/SIDA</t>
  </si>
  <si>
    <t>CONDUCCION DE LA GESTION DE LA ESTRATEGIA TBC-VIH/SIDA</t>
  </si>
  <si>
    <t>DISMINUIR EL RIESGO DE INFECCION POR VIH SIDA Y TUBERCULOSIS EN POBLACION</t>
  </si>
  <si>
    <t>PREVENCION DE RIESGOS Y DAÑOS PARA LA SALUD VIH SIDA</t>
  </si>
  <si>
    <t>DISMINUCION DE INCIDENCIA DE TUBERCULOSIS</t>
  </si>
  <si>
    <t>DISMINUCION Y CONTROL DE TRASMISION VERTICAL DE LAS INFECCIONES DE TRASMISION SEXUAL Y VIH SIDA</t>
  </si>
  <si>
    <t>POBLACION QUE ACCEDE A DIAGNOSTICO Y TRATAMIENTO OPORTUNO</t>
  </si>
  <si>
    <t>4. ENFERMEDADES METAXENICAS Y ZOONOSIS</t>
  </si>
  <si>
    <t>CONDUCCION DE LA GESTION DE LA ESTRATEGIA DE ENFERMEDADES METAXENICAS Y ZOONOSIS</t>
  </si>
  <si>
    <t>PREVENCION DE RIESGOS Y DAÑOS PARA LA SALUD EN METAXENICAS Y ZOONOSIS</t>
  </si>
  <si>
    <t>REDUCCION DE LA MORBILIDAD Y MORTALIDAD DE ENFERMEDADES METAXENICAS Y ZOONOSIS</t>
  </si>
  <si>
    <t>5. ENFERMEDADES NO TRANSMISIBLES</t>
  </si>
  <si>
    <t>PREVENCION DE RIESGOS Y DAÑOS PARA LA SALUD</t>
  </si>
  <si>
    <t>CONDUCCION DE LA GESTION DE LA ESTRATEGIA DE ENFERMEDADES NO TRASMISIBLES</t>
  </si>
  <si>
    <t>REDUCCION DE LA MORBILIDAD POR ENFERMEDADES NO TRASMISIBLES SALUD MENTAL,BUCAL, OCULAR, METALES PESADOS, HIPERTENSION ARTERIAL Y DIABETES MELLITUS</t>
  </si>
  <si>
    <t>6. REDUCCION DE LA VULNERABILIDAD Y ATENCION DE EMERGENCIAS POR DESASTRES</t>
  </si>
  <si>
    <t>POBLACION EN EDIFICIONES MENOS FRAGILES ANTE LA OCURRENCIA DE SISMOS</t>
  </si>
  <si>
    <t>7. PREVENCION Y CONTROL DEL CANCER</t>
  </si>
  <si>
    <t>DETECCION DEL CANCER DE CUELLO UTERINO</t>
  </si>
  <si>
    <t>REDUCCION DE LA MORBILIDAD POR CANCER DE CERVIX</t>
  </si>
  <si>
    <t>REDUCCION DE LA MORBILIDAD POR CANCER DE MAMA</t>
  </si>
  <si>
    <t>MAMOGRAFIA BILATERAL</t>
  </si>
  <si>
    <t>EXAMEN DE COLPOSCOPIA</t>
  </si>
  <si>
    <t>REDUCCION DE LA MORBILIDAD POR CANCER DE PULMON</t>
  </si>
  <si>
    <t xml:space="preserve">SUB-TOTAL PROGRAMAS PRESUPUESTALES </t>
  </si>
  <si>
    <t>ASIGNACIONES PRESUPUESTALES QUE NO RESULTAN EN PRODUCTOS</t>
  </si>
  <si>
    <t xml:space="preserve">Finalmente, de una mirada rápida a vuestro envío, vemos que no hay coherencia entre la matriz 7 y la 7.3, donde deberíamos determinar la proporción de PPTO entre PP, Acciones Centrales y APNOP; así como gran cambio porcentual del 16117%  (de S/ 173 089 a S/. 28 069 013) de aumento en gastos corriente; que no se ve en ninguna matriz (se supone que Perspectivas de Avance de la Matriz 2 debería reflejar esos cambios importantes, y solo figura “Mejorar infraestructura, equipamiento y sistemas de información que contribuya a ordenar y mejorar la capacidad de oferta de servicios de salud del hospital”, y la tabla N° 22 de brecha de equipamiento) pero no señala que se pretende con esos 28 millones, y a nosotros nos deja sin sustento para explicar ello cuando consolidamos por niveles la Demanda Global; asimismo si bien han programado productos y actividades del SAMU (como PpR de Reducción de la morbimortalidad  y discapacidad por Emergencias y Urgencias Médicas), ello tampoco figura en la matriz 7.3. que es donde debería verse. </t>
  </si>
  <si>
    <t xml:space="preserve">DEPENDENCIA: HOSPITAL NACIONAL DOCENTE MADRE NIÑO " SAN BARTOLOMÉ" </t>
  </si>
  <si>
    <t>INFORME  TECNICO</t>
  </si>
  <si>
    <t>SIMULACROS</t>
  </si>
  <si>
    <t>CAPACIDAD DE EXPANSION ASISTENCIAL EN ESTABLECIMIENTOS DE SALUD ESTRATEGICOS.</t>
  </si>
  <si>
    <t>MATRIZ Nº 3a</t>
  </si>
  <si>
    <t>I</t>
  </si>
  <si>
    <t>II</t>
  </si>
  <si>
    <t>III</t>
  </si>
  <si>
    <t>IV</t>
  </si>
  <si>
    <t>REQUERMIENTO FINANCIERO AJUSTADO AL PIA</t>
  </si>
  <si>
    <t>OTROS</t>
  </si>
  <si>
    <t>META SIAF 2013</t>
  </si>
  <si>
    <t>META 2013****</t>
  </si>
  <si>
    <t>CENTRO DE COSTO (UNIDAD ORGANICA)</t>
  </si>
  <si>
    <t>PROGRAMATICA TRIMESTRAL AJUSTADA</t>
  </si>
  <si>
    <t>DETERMINACION DEL ESTADIO CLINICO Y TRATAMIENTO DEL CANCER DE CUELLO UTERINO</t>
  </si>
  <si>
    <t>DETERMINACION DEL ESTADIO CLINICO Y TRATAMIENTO DEL CANCER DE MAMA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</si>
</sst>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S/.&quot;\ #,##0;&quot;S/.&quot;\ \-#,##0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&quot;S/.&quot;\ #,##0.00_);[Red]\(&quot;S/.&quot;\ #,##0.00\)"/>
    <numFmt numFmtId="165" formatCode="_(* #,##0_);_(* \(#,##0\);_(* &quot;-&quot;_);_(@_)"/>
    <numFmt numFmtId="166" formatCode="_(&quot;S/.&quot;\ * #,##0.00_);_(&quot;S/.&quot;\ * \(#,##0.00\);_(&quot;S/.&quot;\ * &quot;-&quot;??_);_(@_)"/>
    <numFmt numFmtId="167" formatCode="_(* #,##0.00_);_(* \(#,##0.00\);_(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\$#.00"/>
    <numFmt numFmtId="171" formatCode="#.00"/>
    <numFmt numFmtId="172" formatCode="0.000"/>
    <numFmt numFmtId="173" formatCode="&quot;$&quot;#,##0.00\ ;\(&quot;$&quot;#,##0.00\)"/>
    <numFmt numFmtId="174" formatCode="%#.00"/>
    <numFmt numFmtId="175" formatCode="_([$€-2]\ * #,##0.00_);_([$€-2]\ * \(#,##0.00\);_([$€-2]\ * &quot;-&quot;??_)"/>
    <numFmt numFmtId="176" formatCode="000"/>
    <numFmt numFmtId="177" formatCode="0.0%"/>
    <numFmt numFmtId="178" formatCode="_ * #,##0_ ;_ * \-#,##0_ ;_ * &quot;-&quot;??_ ;_ @_ "/>
    <numFmt numFmtId="179" formatCode="#,##0_ ;\-#,##0\ 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</font>
    <font>
      <sz val="12"/>
      <name val="Tahoma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i/>
      <sz val="10"/>
      <color indexed="56"/>
      <name val="Calibri"/>
      <family val="2"/>
    </font>
    <font>
      <sz val="10"/>
      <color indexed="56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31"/>
      <name val="Arial Narrow"/>
      <family val="2"/>
    </font>
    <font>
      <b/>
      <sz val="18"/>
      <color indexed="62"/>
      <name val="Cambria"/>
      <family val="2"/>
    </font>
    <font>
      <u/>
      <sz val="10"/>
      <color indexed="56"/>
      <name val="Calibri"/>
      <family val="2"/>
    </font>
    <font>
      <u/>
      <sz val="8"/>
      <color indexed="56"/>
      <name val="Calibri"/>
      <family val="2"/>
    </font>
    <font>
      <sz val="8"/>
      <color indexed="56"/>
      <name val="Calibri"/>
      <family val="2"/>
    </font>
    <font>
      <sz val="11"/>
      <name val="Calibri"/>
      <family val="2"/>
      <scheme val="minor"/>
    </font>
    <font>
      <b/>
      <i/>
      <sz val="10"/>
      <color indexed="56"/>
      <name val="Calibri"/>
      <family val="2"/>
    </font>
    <font>
      <b/>
      <sz val="11"/>
      <color theme="1"/>
      <name val="Calibri"/>
      <family val="2"/>
      <scheme val="minor"/>
    </font>
    <font>
      <u/>
      <sz val="9"/>
      <color indexed="56"/>
      <name val="Calibri"/>
      <family val="2"/>
    </font>
    <font>
      <sz val="9"/>
      <color indexed="56"/>
      <name val="Calibri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Arial Narrow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1"/>
      <color rgb="FF1F497D"/>
      <name val="Calibri"/>
      <family val="2"/>
    </font>
    <font>
      <b/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indexed="31"/>
        <bgColor indexed="55"/>
      </patternFill>
    </fill>
    <fill>
      <patternFill patternType="lightUp">
        <fgColor indexed="31"/>
        <bgColor indexed="29"/>
      </patternFill>
    </fill>
    <fill>
      <patternFill patternType="lightUp">
        <fgColor indexed="31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669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45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4" fontId="9" fillId="0" borderId="0">
      <protection locked="0"/>
    </xf>
    <xf numFmtId="3" fontId="6" fillId="0" borderId="0" applyFont="0" applyFill="0" applyBorder="0" applyAlignment="0" applyProtection="0"/>
    <xf numFmtId="170" fontId="9" fillId="0" borderId="0">
      <protection locked="0"/>
    </xf>
    <xf numFmtId="3" fontId="6" fillId="0" borderId="0" applyFont="0" applyFill="0" applyBorder="0" applyAlignment="0" applyProtection="0"/>
    <xf numFmtId="0" fontId="9" fillId="0" borderId="0">
      <protection locked="0"/>
    </xf>
    <xf numFmtId="0" fontId="10" fillId="0" borderId="0" applyProtection="0"/>
    <xf numFmtId="0" fontId="11" fillId="0" borderId="0" applyProtection="0"/>
    <xf numFmtId="0" fontId="12" fillId="0" borderId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22" borderId="4">
      <alignment horizontal="center"/>
    </xf>
    <xf numFmtId="0" fontId="16" fillId="0" borderId="0"/>
    <xf numFmtId="168" fontId="6" fillId="0" borderId="0" applyFont="0" applyFill="0" applyBorder="0" applyAlignment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2" fontId="10" fillId="0" borderId="0" applyProtection="0"/>
    <xf numFmtId="4" fontId="10" fillId="0" borderId="0" applyProtection="0"/>
    <xf numFmtId="171" fontId="9" fillId="0" borderId="0">
      <protection locked="0"/>
    </xf>
    <xf numFmtId="0" fontId="17" fillId="0" borderId="0" applyFont="0" applyAlignment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5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10" fillId="0" borderId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6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24" borderId="5" applyNumberFormat="0" applyFont="0" applyAlignment="0" applyProtection="0"/>
    <xf numFmtId="0" fontId="6" fillId="24" borderId="5" applyNumberFormat="0" applyFont="0" applyAlignment="0" applyProtection="0"/>
    <xf numFmtId="174" fontId="9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>
      <protection locked="0"/>
    </xf>
    <xf numFmtId="0" fontId="25" fillId="16" borderId="6" applyNumberFormat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1" fillId="0" borderId="0"/>
    <xf numFmtId="0" fontId="6" fillId="0" borderId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36" borderId="0" applyNumberFormat="0" applyBorder="0" applyAlignment="0" applyProtection="0"/>
    <xf numFmtId="0" fontId="44" fillId="34" borderId="0" applyNumberFormat="0" applyBorder="0" applyAlignment="0" applyProtection="0"/>
    <xf numFmtId="0" fontId="44" fillId="37" borderId="0" applyNumberFormat="0" applyBorder="0" applyAlignment="0" applyProtection="0"/>
    <xf numFmtId="0" fontId="45" fillId="35" borderId="0" applyNumberFormat="0" applyBorder="0" applyAlignment="0" applyProtection="0"/>
    <xf numFmtId="0" fontId="44" fillId="32" borderId="0" applyNumberFormat="0" applyBorder="0" applyAlignment="0" applyProtection="0"/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8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175" fontId="6" fillId="0" borderId="0" applyFont="0" applyFill="0" applyBorder="0" applyAlignment="0" applyProtection="0"/>
    <xf numFmtId="176" fontId="6" fillId="0" borderId="0"/>
    <xf numFmtId="0" fontId="46" fillId="0" borderId="0" applyNumberForma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6" fillId="0" borderId="0"/>
    <xf numFmtId="0" fontId="2" fillId="0" borderId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24" borderId="5" applyNumberFormat="0" applyFont="0" applyAlignment="0" applyProtection="0"/>
    <xf numFmtId="0" fontId="6" fillId="24" borderId="5" applyNumberFormat="0" applyFont="0" applyAlignment="0" applyProtection="0"/>
    <xf numFmtId="9" fontId="2" fillId="0" borderId="0" applyFont="0" applyFill="0" applyBorder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4" fillId="7" borderId="1" applyNumberFormat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5" fillId="16" borderId="1" applyNumberFormat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6" fillId="24" borderId="5" applyNumberFormat="0" applyFont="0" applyAlignment="0" applyProtection="0"/>
    <xf numFmtId="9" fontId="2" fillId="0" borderId="0" applyFont="0" applyFill="0" applyBorder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9" fontId="2" fillId="0" borderId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6" fillId="0" borderId="0"/>
    <xf numFmtId="0" fontId="2" fillId="0" borderId="0"/>
    <xf numFmtId="0" fontId="2" fillId="24" borderId="5" applyNumberFormat="0" applyFont="0" applyAlignment="0" applyProtection="0"/>
    <xf numFmtId="0" fontId="6" fillId="24" borderId="5" applyNumberFormat="0" applyFont="0" applyAlignment="0" applyProtection="0"/>
    <xf numFmtId="9" fontId="2" fillId="0" borderId="0" applyFont="0" applyFill="0" applyBorder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875">
    <xf numFmtId="0" fontId="0" fillId="0" borderId="0" xfId="0"/>
    <xf numFmtId="9" fontId="34" fillId="28" borderId="11" xfId="124" applyNumberFormat="1" applyFont="1" applyFill="1" applyBorder="1" applyAlignment="1">
      <alignment horizontal="center" vertical="center" wrapText="1"/>
    </xf>
    <xf numFmtId="0" fontId="33" fillId="28" borderId="49" xfId="124" applyFont="1" applyFill="1" applyBorder="1" applyAlignment="1">
      <alignment horizontal="left" vertical="center"/>
    </xf>
    <xf numFmtId="0" fontId="33" fillId="0" borderId="49" xfId="124" applyFont="1" applyFill="1" applyBorder="1" applyAlignment="1">
      <alignment vertical="center"/>
    </xf>
    <xf numFmtId="0" fontId="0" fillId="0" borderId="49" xfId="0" applyBorder="1"/>
    <xf numFmtId="0" fontId="33" fillId="28" borderId="53" xfId="124" applyFont="1" applyFill="1" applyBorder="1" applyAlignment="1">
      <alignment horizontal="left" vertical="center"/>
    </xf>
    <xf numFmtId="0" fontId="2" fillId="0" borderId="0" xfId="193"/>
    <xf numFmtId="0" fontId="0" fillId="0" borderId="55" xfId="0" applyBorder="1"/>
    <xf numFmtId="0" fontId="0" fillId="0" borderId="45" xfId="0" applyBorder="1"/>
    <xf numFmtId="0" fontId="2" fillId="0" borderId="0" xfId="343"/>
    <xf numFmtId="0" fontId="0" fillId="0" borderId="0" xfId="0" applyAlignment="1">
      <alignment wrapText="1"/>
    </xf>
    <xf numFmtId="0" fontId="34" fillId="0" borderId="0" xfId="124" applyFont="1" applyFill="1" applyAlignment="1">
      <alignment horizontal="left" wrapText="1"/>
    </xf>
    <xf numFmtId="0" fontId="34" fillId="0" borderId="0" xfId="124" applyFont="1" applyFill="1" applyAlignment="1">
      <alignment wrapText="1"/>
    </xf>
    <xf numFmtId="0" fontId="34" fillId="26" borderId="0" xfId="124" applyFont="1" applyFill="1" applyAlignment="1">
      <alignment horizontal="left" wrapText="1"/>
    </xf>
    <xf numFmtId="0" fontId="34" fillId="26" borderId="0" xfId="124" applyFont="1" applyFill="1" applyAlignment="1">
      <alignment wrapText="1"/>
    </xf>
    <xf numFmtId="0" fontId="33" fillId="25" borderId="11" xfId="124" applyFont="1" applyFill="1" applyBorder="1" applyAlignment="1">
      <alignment horizontal="center" vertical="center" wrapText="1"/>
    </xf>
    <xf numFmtId="0" fontId="33" fillId="25" borderId="12" xfId="124" applyFont="1" applyFill="1" applyBorder="1" applyAlignment="1">
      <alignment horizontal="center" vertical="center" wrapText="1"/>
    </xf>
    <xf numFmtId="0" fontId="41" fillId="27" borderId="29" xfId="138" applyFont="1" applyFill="1" applyBorder="1" applyAlignment="1">
      <alignment horizontal="center" vertical="center" wrapText="1"/>
    </xf>
    <xf numFmtId="0" fontId="33" fillId="25" borderId="43" xfId="124" applyFont="1" applyFill="1" applyBorder="1" applyAlignment="1">
      <alignment horizontal="center" vertical="center" wrapText="1"/>
    </xf>
    <xf numFmtId="0" fontId="33" fillId="25" borderId="18" xfId="124" applyFont="1" applyFill="1" applyBorder="1" applyAlignment="1">
      <alignment horizontal="center" vertical="center" wrapText="1"/>
    </xf>
    <xf numFmtId="0" fontId="33" fillId="25" borderId="23" xfId="124" applyFont="1" applyFill="1" applyBorder="1" applyAlignment="1">
      <alignment horizontal="center" vertical="center" wrapText="1"/>
    </xf>
    <xf numFmtId="0" fontId="33" fillId="25" borderId="35" xfId="124" applyFont="1" applyFill="1" applyBorder="1" applyAlignment="1">
      <alignment horizontal="center" vertical="center" wrapText="1"/>
    </xf>
    <xf numFmtId="0" fontId="33" fillId="28" borderId="0" xfId="124" applyFont="1" applyFill="1" applyBorder="1" applyAlignment="1">
      <alignment horizontal="left" vertical="center"/>
    </xf>
    <xf numFmtId="0" fontId="34" fillId="28" borderId="31" xfId="124" applyFont="1" applyFill="1" applyBorder="1" applyAlignment="1">
      <alignment horizontal="justify" vertical="center" wrapText="1"/>
    </xf>
    <xf numFmtId="0" fontId="34" fillId="28" borderId="38" xfId="124" applyFont="1" applyFill="1" applyBorder="1" applyAlignment="1">
      <alignment horizontal="left" vertical="center" wrapText="1"/>
    </xf>
    <xf numFmtId="9" fontId="34" fillId="28" borderId="11" xfId="124" applyNumberFormat="1" applyFont="1" applyFill="1" applyBorder="1" applyAlignment="1">
      <alignment horizontal="center" wrapText="1"/>
    </xf>
    <xf numFmtId="0" fontId="34" fillId="28" borderId="18" xfId="124" applyFont="1" applyFill="1" applyBorder="1" applyAlignment="1">
      <alignment horizontal="center" wrapText="1"/>
    </xf>
    <xf numFmtId="9" fontId="34" fillId="28" borderId="23" xfId="124" applyNumberFormat="1" applyFont="1" applyFill="1" applyBorder="1" applyAlignment="1">
      <alignment horizontal="center" wrapText="1"/>
    </xf>
    <xf numFmtId="0" fontId="32" fillId="26" borderId="0" xfId="124" applyFont="1" applyFill="1" applyAlignment="1">
      <alignment horizontal="center" wrapText="1"/>
    </xf>
    <xf numFmtId="0" fontId="32" fillId="26" borderId="0" xfId="124" applyFont="1" applyFill="1" applyAlignment="1">
      <alignment horizontal="left" wrapText="1"/>
    </xf>
    <xf numFmtId="0" fontId="37" fillId="26" borderId="0" xfId="124" applyFont="1" applyFill="1" applyAlignment="1">
      <alignment horizontal="left" wrapText="1"/>
    </xf>
    <xf numFmtId="0" fontId="34" fillId="28" borderId="51" xfId="124" applyFont="1" applyFill="1" applyBorder="1" applyAlignment="1">
      <alignment horizontal="justify" vertical="center" wrapText="1"/>
    </xf>
    <xf numFmtId="0" fontId="36" fillId="0" borderId="0" xfId="124" applyFont="1" applyFill="1" applyAlignment="1">
      <alignment horizontal="left" wrapText="1"/>
    </xf>
    <xf numFmtId="0" fontId="35" fillId="0" borderId="0" xfId="124" applyFont="1" applyFill="1" applyAlignment="1">
      <alignment horizontal="left" wrapText="1"/>
    </xf>
    <xf numFmtId="0" fontId="41" fillId="27" borderId="29" xfId="138" applyFont="1" applyFill="1" applyBorder="1" applyAlignment="1">
      <alignment horizontal="left" vertical="center" wrapText="1"/>
    </xf>
    <xf numFmtId="0" fontId="36" fillId="0" borderId="11" xfId="168" applyFont="1" applyFill="1" applyBorder="1" applyAlignment="1">
      <alignment horizontal="left" vertical="center" wrapText="1"/>
    </xf>
    <xf numFmtId="0" fontId="36" fillId="28" borderId="23" xfId="168" applyFont="1" applyFill="1" applyBorder="1" applyAlignment="1">
      <alignment horizontal="left" vertical="center" wrapText="1"/>
    </xf>
    <xf numFmtId="0" fontId="36" fillId="28" borderId="14" xfId="124" applyFont="1" applyFill="1" applyBorder="1" applyAlignment="1">
      <alignment horizontal="left" vertical="center" wrapText="1"/>
    </xf>
    <xf numFmtId="0" fontId="37" fillId="26" borderId="48" xfId="124" applyFont="1" applyFill="1" applyBorder="1" applyAlignment="1">
      <alignment horizontal="left" wrapText="1"/>
    </xf>
    <xf numFmtId="0" fontId="38" fillId="0" borderId="0" xfId="124" applyFont="1" applyFill="1" applyBorder="1" applyAlignment="1">
      <alignment vertical="center" wrapText="1"/>
    </xf>
    <xf numFmtId="0" fontId="38" fillId="0" borderId="53" xfId="124" applyFont="1" applyFill="1" applyBorder="1" applyAlignment="1">
      <alignment vertical="center" wrapText="1"/>
    </xf>
    <xf numFmtId="0" fontId="34" fillId="28" borderId="31" xfId="124" applyFont="1" applyFill="1" applyBorder="1" applyAlignment="1">
      <alignment vertical="center" wrapText="1"/>
    </xf>
    <xf numFmtId="0" fontId="34" fillId="28" borderId="38" xfId="124" applyFont="1" applyFill="1" applyBorder="1" applyAlignment="1">
      <alignment vertical="center" wrapText="1"/>
    </xf>
    <xf numFmtId="0" fontId="34" fillId="28" borderId="51" xfId="124" applyFont="1" applyFill="1" applyBorder="1" applyAlignment="1">
      <alignment vertical="center" wrapText="1"/>
    </xf>
    <xf numFmtId="0" fontId="38" fillId="0" borderId="0" xfId="124" applyFont="1" applyFill="1" applyBorder="1" applyAlignment="1">
      <alignment vertical="center" wrapText="1"/>
    </xf>
    <xf numFmtId="0" fontId="0" fillId="0" borderId="0" xfId="0"/>
    <xf numFmtId="0" fontId="2" fillId="0" borderId="0" xfId="126"/>
    <xf numFmtId="0" fontId="33" fillId="0" borderId="0" xfId="124" applyFont="1" applyFill="1" applyBorder="1" applyAlignment="1">
      <alignment vertical="center"/>
    </xf>
    <xf numFmtId="9" fontId="34" fillId="28" borderId="18" xfId="124" applyNumberFormat="1" applyFont="1" applyFill="1" applyBorder="1" applyAlignment="1">
      <alignment horizontal="center" wrapText="1"/>
    </xf>
    <xf numFmtId="9" fontId="34" fillId="28" borderId="25" xfId="124" applyNumberFormat="1" applyFont="1" applyFill="1" applyBorder="1" applyAlignment="1">
      <alignment horizontal="center" wrapText="1"/>
    </xf>
    <xf numFmtId="9" fontId="34" fillId="28" borderId="11" xfId="452" applyFont="1" applyFill="1" applyBorder="1" applyAlignment="1">
      <alignment horizontal="center" wrapText="1"/>
    </xf>
    <xf numFmtId="9" fontId="34" fillId="28" borderId="18" xfId="452" applyFont="1" applyFill="1" applyBorder="1" applyAlignment="1">
      <alignment horizontal="center" wrapText="1"/>
    </xf>
    <xf numFmtId="0" fontId="50" fillId="0" borderId="49" xfId="0" applyFont="1" applyBorder="1" applyAlignment="1"/>
    <xf numFmtId="0" fontId="50" fillId="0" borderId="54" xfId="0" applyFont="1" applyBorder="1" applyAlignment="1"/>
    <xf numFmtId="0" fontId="50" fillId="0" borderId="0" xfId="0" applyFont="1" applyAlignment="1"/>
    <xf numFmtId="0" fontId="34" fillId="28" borderId="49" xfId="124" applyFont="1" applyFill="1" applyBorder="1" applyAlignment="1">
      <alignment vertical="center"/>
    </xf>
    <xf numFmtId="0" fontId="34" fillId="25" borderId="43" xfId="124" applyFont="1" applyFill="1" applyBorder="1" applyAlignment="1">
      <alignment horizontal="left" vertical="center" wrapText="1"/>
    </xf>
    <xf numFmtId="0" fontId="34" fillId="25" borderId="12" xfId="124" applyFont="1" applyFill="1" applyBorder="1" applyAlignment="1">
      <alignment vertical="center" wrapText="1"/>
    </xf>
    <xf numFmtId="0" fontId="0" fillId="0" borderId="0" xfId="0"/>
    <xf numFmtId="0" fontId="38" fillId="0" borderId="0" xfId="124" applyFont="1" applyFill="1" applyBorder="1" applyAlignment="1">
      <alignment vertical="center" wrapText="1"/>
    </xf>
    <xf numFmtId="0" fontId="38" fillId="0" borderId="53" xfId="124" applyFont="1" applyFill="1" applyBorder="1" applyAlignment="1">
      <alignment vertical="center" wrapText="1"/>
    </xf>
    <xf numFmtId="0" fontId="0" fillId="0" borderId="0" xfId="0"/>
    <xf numFmtId="0" fontId="36" fillId="0" borderId="11" xfId="124" applyFont="1" applyFill="1" applyBorder="1" applyAlignment="1">
      <alignment horizontal="left" vertical="center" wrapText="1"/>
    </xf>
    <xf numFmtId="0" fontId="33" fillId="28" borderId="43" xfId="124" applyFont="1" applyFill="1" applyBorder="1" applyAlignment="1">
      <alignment horizontal="center" vertical="top" wrapText="1"/>
    </xf>
    <xf numFmtId="9" fontId="34" fillId="28" borderId="18" xfId="124" applyNumberFormat="1" applyFont="1" applyFill="1" applyBorder="1" applyAlignment="1">
      <alignment horizontal="center" vertical="center" wrapText="1"/>
    </xf>
    <xf numFmtId="0" fontId="35" fillId="28" borderId="38" xfId="124" applyFont="1" applyFill="1" applyBorder="1" applyAlignment="1">
      <alignment horizontal="center" vertical="center" wrapText="1"/>
    </xf>
    <xf numFmtId="0" fontId="33" fillId="28" borderId="15" xfId="124" applyFont="1" applyFill="1" applyBorder="1" applyAlignment="1">
      <alignment vertical="center" wrapText="1"/>
    </xf>
    <xf numFmtId="0" fontId="38" fillId="0" borderId="0" xfId="124" applyFont="1" applyFill="1" applyBorder="1" applyAlignment="1">
      <alignment vertical="center" wrapText="1"/>
    </xf>
    <xf numFmtId="0" fontId="38" fillId="0" borderId="53" xfId="124" applyFont="1" applyFill="1" applyBorder="1" applyAlignment="1">
      <alignment vertical="center" wrapText="1"/>
    </xf>
    <xf numFmtId="9" fontId="34" fillId="28" borderId="23" xfId="124" applyNumberFormat="1" applyFont="1" applyFill="1" applyBorder="1" applyAlignment="1">
      <alignment horizontal="center" vertical="center" wrapText="1"/>
    </xf>
    <xf numFmtId="177" fontId="0" fillId="0" borderId="0" xfId="0" applyNumberFormat="1"/>
    <xf numFmtId="9" fontId="34" fillId="28" borderId="22" xfId="124" applyNumberFormat="1" applyFont="1" applyFill="1" applyBorder="1" applyAlignment="1">
      <alignment horizontal="center" wrapText="1"/>
    </xf>
    <xf numFmtId="0" fontId="42" fillId="0" borderId="14" xfId="398" applyFont="1" applyFill="1" applyBorder="1" applyAlignment="1">
      <alignment horizontal="left" vertical="center" wrapText="1"/>
    </xf>
    <xf numFmtId="0" fontId="42" fillId="0" borderId="63" xfId="398" applyFont="1" applyFill="1" applyBorder="1" applyAlignment="1">
      <alignment horizontal="left" vertical="center" wrapText="1"/>
    </xf>
    <xf numFmtId="0" fontId="36" fillId="28" borderId="65" xfId="124" applyFont="1" applyFill="1" applyBorder="1" applyAlignment="1">
      <alignment horizontal="left" vertical="center" wrapText="1"/>
    </xf>
    <xf numFmtId="0" fontId="52" fillId="0" borderId="0" xfId="0" applyFont="1"/>
    <xf numFmtId="0" fontId="33" fillId="25" borderId="37" xfId="124" applyFont="1" applyFill="1" applyBorder="1" applyAlignment="1">
      <alignment horizontal="center" vertical="center" wrapText="1"/>
    </xf>
    <xf numFmtId="0" fontId="0" fillId="0" borderId="11" xfId="0" applyBorder="1"/>
    <xf numFmtId="0" fontId="33" fillId="28" borderId="47" xfId="124" applyFont="1" applyFill="1" applyBorder="1" applyAlignment="1">
      <alignment horizontal="left" vertical="center" wrapText="1"/>
    </xf>
    <xf numFmtId="0" fontId="55" fillId="0" borderId="0" xfId="0" applyFont="1"/>
    <xf numFmtId="9" fontId="34" fillId="28" borderId="23" xfId="452" applyFont="1" applyFill="1" applyBorder="1" applyAlignment="1">
      <alignment horizontal="center" wrapText="1"/>
    </xf>
    <xf numFmtId="9" fontId="33" fillId="28" borderId="25" xfId="452" applyFont="1" applyFill="1" applyBorder="1" applyAlignment="1">
      <alignment horizontal="center" wrapText="1"/>
    </xf>
    <xf numFmtId="9" fontId="52" fillId="0" borderId="25" xfId="0" applyNumberFormat="1" applyFont="1" applyBorder="1" applyAlignment="1">
      <alignment horizontal="center" vertical="center"/>
    </xf>
    <xf numFmtId="9" fontId="33" fillId="28" borderId="25" xfId="124" applyNumberFormat="1" applyFont="1" applyFill="1" applyBorder="1" applyAlignment="1">
      <alignment horizontal="center" vertical="center" wrapText="1"/>
    </xf>
    <xf numFmtId="0" fontId="37" fillId="26" borderId="0" xfId="124" applyFont="1" applyFill="1" applyBorder="1" applyAlignment="1">
      <alignment horizontal="left" wrapText="1"/>
    </xf>
    <xf numFmtId="9" fontId="33" fillId="28" borderId="25" xfId="124" applyNumberFormat="1" applyFont="1" applyFill="1" applyBorder="1" applyAlignment="1">
      <alignment horizontal="center" wrapText="1"/>
    </xf>
    <xf numFmtId="0" fontId="34" fillId="28" borderId="70" xfId="124" applyFont="1" applyFill="1" applyBorder="1" applyAlignment="1">
      <alignment vertical="center" wrapText="1"/>
    </xf>
    <xf numFmtId="0" fontId="34" fillId="28" borderId="14" xfId="124" applyFont="1" applyFill="1" applyBorder="1" applyAlignment="1">
      <alignment vertical="center" wrapText="1"/>
    </xf>
    <xf numFmtId="0" fontId="33" fillId="0" borderId="0" xfId="138" applyFont="1"/>
    <xf numFmtId="0" fontId="56" fillId="26" borderId="0" xfId="124" applyFont="1" applyFill="1" applyAlignment="1">
      <alignment horizontal="left"/>
    </xf>
    <xf numFmtId="49" fontId="56" fillId="26" borderId="0" xfId="124" applyNumberFormat="1" applyFont="1" applyFill="1" applyAlignment="1">
      <alignment horizontal="left"/>
    </xf>
    <xf numFmtId="0" fontId="56" fillId="25" borderId="60" xfId="124" applyFont="1" applyFill="1" applyBorder="1" applyAlignment="1">
      <alignment horizontal="center" vertical="center" wrapText="1"/>
    </xf>
    <xf numFmtId="0" fontId="56" fillId="25" borderId="72" xfId="124" applyFont="1" applyFill="1" applyBorder="1" applyAlignment="1">
      <alignment horizontal="center" vertical="center" wrapText="1"/>
    </xf>
    <xf numFmtId="0" fontId="56" fillId="25" borderId="73" xfId="124" applyFont="1" applyFill="1" applyBorder="1" applyAlignment="1">
      <alignment horizontal="center" vertical="center" wrapText="1"/>
    </xf>
    <xf numFmtId="0" fontId="56" fillId="25" borderId="74" xfId="124" applyFont="1" applyFill="1" applyBorder="1" applyAlignment="1">
      <alignment horizontal="center" vertical="center" wrapText="1"/>
    </xf>
    <xf numFmtId="0" fontId="37" fillId="0" borderId="11" xfId="124" applyFont="1" applyFill="1" applyBorder="1" applyAlignment="1">
      <alignment horizontal="center" vertical="center" wrapText="1"/>
    </xf>
    <xf numFmtId="49" fontId="37" fillId="0" borderId="11" xfId="124" applyNumberFormat="1" applyFont="1" applyFill="1" applyBorder="1" applyAlignment="1">
      <alignment horizontal="center" vertical="center" wrapText="1"/>
    </xf>
    <xf numFmtId="49" fontId="57" fillId="0" borderId="11" xfId="124" applyNumberFormat="1" applyFont="1" applyBorder="1" applyAlignment="1">
      <alignment horizontal="center" vertical="center" wrapText="1"/>
    </xf>
    <xf numFmtId="0" fontId="57" fillId="0" borderId="16" xfId="124" applyFont="1" applyBorder="1" applyAlignment="1">
      <alignment horizontal="center" vertical="center" wrapText="1"/>
    </xf>
    <xf numFmtId="0" fontId="58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49" fontId="37" fillId="0" borderId="76" xfId="124" applyNumberFormat="1" applyFont="1" applyFill="1" applyBorder="1" applyAlignment="1">
      <alignment horizontal="center" vertical="center" wrapText="1"/>
    </xf>
    <xf numFmtId="49" fontId="37" fillId="0" borderId="36" xfId="124" applyNumberFormat="1" applyFont="1" applyFill="1" applyBorder="1" applyAlignment="1">
      <alignment horizontal="left" vertical="center" wrapText="1"/>
    </xf>
    <xf numFmtId="0" fontId="37" fillId="0" borderId="77" xfId="124" applyFont="1" applyFill="1" applyBorder="1" applyAlignment="1">
      <alignment horizontal="left" vertical="center" wrapText="1"/>
    </xf>
    <xf numFmtId="0" fontId="37" fillId="0" borderId="76" xfId="124" applyFont="1" applyFill="1" applyBorder="1" applyAlignment="1">
      <alignment horizontal="left" vertical="center" wrapText="1"/>
    </xf>
    <xf numFmtId="0" fontId="37" fillId="0" borderId="16" xfId="124" applyFont="1" applyFill="1" applyBorder="1" applyAlignment="1">
      <alignment horizontal="left" vertical="center" wrapText="1"/>
    </xf>
    <xf numFmtId="0" fontId="37" fillId="0" borderId="70" xfId="124" applyFont="1" applyFill="1" applyBorder="1" applyAlignment="1">
      <alignment horizontal="left" vertical="center" wrapText="1"/>
    </xf>
    <xf numFmtId="0" fontId="0" fillId="40" borderId="0" xfId="0" applyFill="1"/>
    <xf numFmtId="0" fontId="37" fillId="0" borderId="36" xfId="124" applyFont="1" applyFill="1" applyBorder="1" applyAlignment="1">
      <alignment horizontal="left" vertical="center" wrapText="1"/>
    </xf>
    <xf numFmtId="0" fontId="37" fillId="0" borderId="76" xfId="124" applyFont="1" applyFill="1" applyBorder="1" applyAlignment="1">
      <alignment horizontal="center" vertical="center" wrapText="1"/>
    </xf>
    <xf numFmtId="0" fontId="58" fillId="0" borderId="11" xfId="0" applyFont="1" applyFill="1" applyBorder="1" applyAlignment="1" applyProtection="1">
      <alignment horizontal="center" vertical="center" wrapText="1"/>
      <protection locked="0"/>
    </xf>
    <xf numFmtId="49" fontId="57" fillId="0" borderId="16" xfId="124" applyNumberFormat="1" applyFont="1" applyBorder="1" applyAlignment="1">
      <alignment horizontal="center" vertical="center" wrapText="1"/>
    </xf>
    <xf numFmtId="0" fontId="37" fillId="0" borderId="21" xfId="124" applyFont="1" applyBorder="1" applyAlignment="1">
      <alignment horizontal="center" vertical="center" wrapText="1"/>
    </xf>
    <xf numFmtId="0" fontId="37" fillId="0" borderId="36" xfId="124" applyFont="1" applyBorder="1" applyAlignment="1">
      <alignment horizontal="left" vertical="center" wrapText="1"/>
    </xf>
    <xf numFmtId="0" fontId="37" fillId="0" borderId="77" xfId="124" applyFont="1" applyBorder="1" applyAlignment="1">
      <alignment horizontal="left" vertical="center" wrapText="1"/>
    </xf>
    <xf numFmtId="0" fontId="37" fillId="0" borderId="76" xfId="124" applyFont="1" applyBorder="1" applyAlignment="1">
      <alignment horizontal="left" vertical="center" wrapText="1"/>
    </xf>
    <xf numFmtId="0" fontId="37" fillId="0" borderId="16" xfId="124" applyFont="1" applyBorder="1" applyAlignment="1">
      <alignment horizontal="left" vertical="center" wrapText="1"/>
    </xf>
    <xf numFmtId="0" fontId="37" fillId="0" borderId="70" xfId="124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57" fillId="0" borderId="16" xfId="124" applyFont="1" applyFill="1" applyBorder="1" applyAlignment="1">
      <alignment horizontal="center" vertical="center" wrapText="1"/>
    </xf>
    <xf numFmtId="0" fontId="55" fillId="0" borderId="13" xfId="0" applyFont="1" applyBorder="1" applyAlignment="1">
      <alignment wrapText="1"/>
    </xf>
    <xf numFmtId="0" fontId="57" fillId="0" borderId="11" xfId="124" applyFont="1" applyFill="1" applyBorder="1" applyAlignment="1">
      <alignment horizontal="center" vertical="center" wrapText="1"/>
    </xf>
    <xf numFmtId="0" fontId="57" fillId="40" borderId="16" xfId="124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0" fontId="58" fillId="40" borderId="11" xfId="0" applyFont="1" applyFill="1" applyBorder="1" applyAlignment="1" applyProtection="1">
      <alignment horizontal="center"/>
      <protection locked="0"/>
    </xf>
    <xf numFmtId="0" fontId="58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9" fillId="0" borderId="11" xfId="0" applyFont="1" applyFill="1" applyBorder="1" applyAlignment="1" applyProtection="1">
      <alignment horizontal="center" wrapText="1"/>
      <protection locked="0"/>
    </xf>
    <xf numFmtId="0" fontId="0" fillId="0" borderId="11" xfId="0" applyFill="1" applyBorder="1" applyAlignment="1">
      <alignment horizontal="center"/>
    </xf>
    <xf numFmtId="0" fontId="58" fillId="0" borderId="13" xfId="0" applyFont="1" applyFill="1" applyBorder="1" applyAlignment="1" applyProtection="1">
      <alignment horizontal="center" vertical="center" wrapText="1"/>
      <protection locked="0"/>
    </xf>
    <xf numFmtId="0" fontId="59" fillId="0" borderId="13" xfId="0" applyFont="1" applyFill="1" applyBorder="1" applyAlignment="1" applyProtection="1">
      <alignment horizontal="center" wrapText="1"/>
      <protection locked="0"/>
    </xf>
    <xf numFmtId="49" fontId="57" fillId="40" borderId="11" xfId="124" applyNumberFormat="1" applyFont="1" applyFill="1" applyBorder="1" applyAlignment="1">
      <alignment horizontal="center" vertical="center" wrapText="1"/>
    </xf>
    <xf numFmtId="0" fontId="57" fillId="40" borderId="11" xfId="124" applyFont="1" applyFill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1" fillId="0" borderId="11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60" fillId="0" borderId="11" xfId="0" applyFont="1" applyFill="1" applyBorder="1" applyAlignment="1">
      <alignment horizontal="center" vertical="center" wrapText="1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61" fillId="0" borderId="11" xfId="0" applyFont="1" applyFill="1" applyBorder="1"/>
    <xf numFmtId="0" fontId="0" fillId="0" borderId="13" xfId="0" applyBorder="1" applyAlignment="1">
      <alignment horizontal="center"/>
    </xf>
    <xf numFmtId="0" fontId="37" fillId="0" borderId="28" xfId="124" applyFont="1" applyBorder="1" applyAlignment="1">
      <alignment horizontal="center" vertical="center" wrapText="1"/>
    </xf>
    <xf numFmtId="0" fontId="37" fillId="0" borderId="53" xfId="124" applyFont="1" applyBorder="1" applyAlignment="1">
      <alignment horizontal="left" vertical="center" wrapText="1"/>
    </xf>
    <xf numFmtId="0" fontId="37" fillId="0" borderId="71" xfId="124" applyFont="1" applyBorder="1" applyAlignment="1">
      <alignment horizontal="left" vertical="center" wrapText="1"/>
    </xf>
    <xf numFmtId="0" fontId="37" fillId="0" borderId="78" xfId="124" applyFont="1" applyBorder="1" applyAlignment="1">
      <alignment horizontal="left" vertical="center" wrapText="1"/>
    </xf>
    <xf numFmtId="0" fontId="37" fillId="0" borderId="17" xfId="124" applyFont="1" applyBorder="1" applyAlignment="1">
      <alignment horizontal="left" vertical="center" wrapText="1"/>
    </xf>
    <xf numFmtId="0" fontId="37" fillId="0" borderId="79" xfId="124" applyFont="1" applyBorder="1" applyAlignment="1">
      <alignment horizontal="left" vertical="center" wrapText="1"/>
    </xf>
    <xf numFmtId="0" fontId="37" fillId="0" borderId="13" xfId="124" applyFont="1" applyFill="1" applyBorder="1" applyAlignment="1">
      <alignment horizontal="center" vertical="center" wrapText="1"/>
    </xf>
    <xf numFmtId="0" fontId="57" fillId="0" borderId="81" xfId="124" applyFont="1" applyBorder="1" applyAlignment="1">
      <alignment horizontal="center" vertical="center" wrapText="1"/>
    </xf>
    <xf numFmtId="0" fontId="58" fillId="0" borderId="81" xfId="0" applyFont="1" applyFill="1" applyBorder="1" applyAlignment="1" applyProtection="1">
      <alignment horizontal="left" vertical="center" wrapText="1"/>
      <protection locked="0"/>
    </xf>
    <xf numFmtId="0" fontId="0" fillId="0" borderId="81" xfId="0" applyBorder="1" applyAlignment="1">
      <alignment horizontal="center" wrapText="1"/>
    </xf>
    <xf numFmtId="0" fontId="57" fillId="40" borderId="81" xfId="124" applyFont="1" applyFill="1" applyBorder="1" applyAlignment="1">
      <alignment horizontal="center" vertical="center" wrapText="1"/>
    </xf>
    <xf numFmtId="0" fontId="0" fillId="0" borderId="81" xfId="0" applyBorder="1" applyAlignment="1">
      <alignment wrapText="1"/>
    </xf>
    <xf numFmtId="0" fontId="0" fillId="0" borderId="81" xfId="0" applyFill="1" applyBorder="1" applyAlignment="1">
      <alignment horizontal="center"/>
    </xf>
    <xf numFmtId="0" fontId="37" fillId="0" borderId="82" xfId="124" applyFont="1" applyBorder="1" applyAlignment="1">
      <alignment horizontal="center" vertical="center" wrapText="1"/>
    </xf>
    <xf numFmtId="0" fontId="37" fillId="0" borderId="83" xfId="124" applyFont="1" applyBorder="1" applyAlignment="1">
      <alignment horizontal="left" vertical="center" wrapText="1"/>
    </xf>
    <xf numFmtId="0" fontId="37" fillId="0" borderId="84" xfId="124" applyFont="1" applyBorder="1" applyAlignment="1">
      <alignment horizontal="left" vertical="center" wrapText="1"/>
    </xf>
    <xf numFmtId="0" fontId="37" fillId="0" borderId="85" xfId="124" applyFont="1" applyBorder="1" applyAlignment="1">
      <alignment horizontal="left" vertical="center" wrapText="1"/>
    </xf>
    <xf numFmtId="0" fontId="37" fillId="0" borderId="81" xfId="124" applyFont="1" applyBorder="1" applyAlignment="1">
      <alignment horizontal="left" vertical="center" wrapText="1"/>
    </xf>
    <xf numFmtId="0" fontId="37" fillId="0" borderId="86" xfId="124" applyFont="1" applyBorder="1" applyAlignment="1">
      <alignment horizontal="left" vertical="center" wrapText="1"/>
    </xf>
    <xf numFmtId="49" fontId="34" fillId="0" borderId="16" xfId="124" applyNumberFormat="1" applyFont="1" applyFill="1" applyBorder="1" applyAlignment="1">
      <alignment horizontal="center" vertical="center" wrapText="1"/>
    </xf>
    <xf numFmtId="0" fontId="34" fillId="0" borderId="17" xfId="124" applyFont="1" applyFill="1" applyBorder="1" applyAlignment="1">
      <alignment horizontal="center" vertical="center" wrapText="1"/>
    </xf>
    <xf numFmtId="49" fontId="34" fillId="0" borderId="17" xfId="124" applyNumberFormat="1" applyFont="1" applyFill="1" applyBorder="1" applyAlignment="1">
      <alignment horizontal="center" vertical="center" wrapText="1"/>
    </xf>
    <xf numFmtId="0" fontId="62" fillId="0" borderId="17" xfId="124" applyFont="1" applyFill="1" applyBorder="1" applyAlignment="1">
      <alignment horizontal="center" vertical="center" wrapText="1"/>
    </xf>
    <xf numFmtId="49" fontId="62" fillId="0" borderId="16" xfId="453" applyNumberFormat="1" applyFont="1" applyFill="1" applyBorder="1" applyAlignment="1">
      <alignment horizontal="center" vertical="center" wrapText="1"/>
    </xf>
    <xf numFmtId="4" fontId="62" fillId="0" borderId="16" xfId="453" applyNumberFormat="1" applyFont="1" applyFill="1" applyBorder="1" applyAlignment="1">
      <alignment horizontal="center" vertical="center" wrapText="1"/>
    </xf>
    <xf numFmtId="49" fontId="62" fillId="0" borderId="16" xfId="124" applyNumberFormat="1" applyFont="1" applyFill="1" applyBorder="1" applyAlignment="1">
      <alignment horizontal="center" vertical="center" wrapText="1"/>
    </xf>
    <xf numFmtId="0" fontId="62" fillId="0" borderId="16" xfId="134" applyFont="1" applyFill="1" applyBorder="1" applyAlignment="1">
      <alignment horizontal="center" vertical="center" wrapText="1"/>
    </xf>
    <xf numFmtId="0" fontId="62" fillId="0" borderId="16" xfId="124" applyFont="1" applyFill="1" applyBorder="1" applyAlignment="1">
      <alignment horizontal="center" vertical="center" wrapText="1"/>
    </xf>
    <xf numFmtId="0" fontId="63" fillId="0" borderId="16" xfId="124" applyFont="1" applyBorder="1" applyAlignment="1">
      <alignment horizontal="center" vertical="center" wrapText="1"/>
    </xf>
    <xf numFmtId="0" fontId="63" fillId="0" borderId="70" xfId="124" applyFont="1" applyBorder="1" applyAlignment="1">
      <alignment horizontal="center" vertical="center" wrapText="1"/>
    </xf>
    <xf numFmtId="0" fontId="62" fillId="0" borderId="77" xfId="124" applyFont="1" applyBorder="1" applyAlignment="1">
      <alignment horizontal="center" vertical="center" wrapText="1"/>
    </xf>
    <xf numFmtId="0" fontId="62" fillId="0" borderId="21" xfId="124" applyFont="1" applyBorder="1" applyAlignment="1">
      <alignment horizontal="center" vertical="center" wrapText="1"/>
    </xf>
    <xf numFmtId="0" fontId="62" fillId="0" borderId="36" xfId="124" applyFont="1" applyBorder="1" applyAlignment="1">
      <alignment horizontal="left" vertical="center" wrapText="1"/>
    </xf>
    <xf numFmtId="49" fontId="64" fillId="0" borderId="11" xfId="0" applyNumberFormat="1" applyFont="1" applyFill="1" applyBorder="1" applyAlignment="1">
      <alignment horizontal="center"/>
    </xf>
    <xf numFmtId="0" fontId="65" fillId="0" borderId="11" xfId="124" applyFont="1" applyBorder="1" applyAlignment="1">
      <alignment horizontal="center" vertical="center" wrapText="1"/>
    </xf>
    <xf numFmtId="49" fontId="65" fillId="0" borderId="11" xfId="124" applyNumberFormat="1" applyFont="1" applyFill="1" applyBorder="1" applyAlignment="1">
      <alignment horizontal="left" vertical="center" wrapText="1"/>
    </xf>
    <xf numFmtId="0" fontId="63" fillId="0" borderId="11" xfId="124" applyFont="1" applyFill="1" applyBorder="1" applyAlignment="1">
      <alignment horizontal="left" vertical="center" wrapText="1"/>
    </xf>
    <xf numFmtId="49" fontId="62" fillId="0" borderId="11" xfId="453" applyNumberFormat="1" applyFont="1" applyFill="1" applyBorder="1" applyAlignment="1">
      <alignment horizontal="center" vertical="center" wrapText="1"/>
    </xf>
    <xf numFmtId="4" fontId="62" fillId="0" borderId="11" xfId="453" applyNumberFormat="1" applyFont="1" applyFill="1" applyBorder="1" applyAlignment="1">
      <alignment horizontal="center" vertical="center" wrapText="1"/>
    </xf>
    <xf numFmtId="0" fontId="62" fillId="0" borderId="11" xfId="134" applyFont="1" applyFill="1" applyBorder="1" applyAlignment="1">
      <alignment horizontal="center" vertical="center" wrapText="1"/>
    </xf>
    <xf numFmtId="0" fontId="63" fillId="0" borderId="11" xfId="124" applyFont="1" applyFill="1" applyBorder="1" applyAlignment="1">
      <alignment horizontal="center" vertical="center" wrapText="1"/>
    </xf>
    <xf numFmtId="0" fontId="62" fillId="0" borderId="15" xfId="124" applyFont="1" applyBorder="1" applyAlignment="1">
      <alignment horizontal="left" vertical="center" wrapText="1"/>
    </xf>
    <xf numFmtId="0" fontId="62" fillId="0" borderId="23" xfId="124" applyFont="1" applyBorder="1" applyAlignment="1">
      <alignment horizontal="left" vertical="center" wrapText="1"/>
    </xf>
    <xf numFmtId="0" fontId="37" fillId="0" borderId="88" xfId="124" applyFont="1" applyBorder="1" applyAlignment="1">
      <alignment horizontal="left" vertical="center" wrapText="1"/>
    </xf>
    <xf numFmtId="0" fontId="37" fillId="0" borderId="22" xfId="124" applyFont="1" applyBorder="1" applyAlignment="1">
      <alignment horizontal="left" vertical="center" wrapText="1"/>
    </xf>
    <xf numFmtId="0" fontId="37" fillId="0" borderId="11" xfId="124" applyFont="1" applyBorder="1" applyAlignment="1">
      <alignment horizontal="left" vertical="center" wrapText="1"/>
    </xf>
    <xf numFmtId="0" fontId="37" fillId="0" borderId="14" xfId="124" applyFont="1" applyBorder="1" applyAlignment="1">
      <alignment horizontal="left" vertical="center" wrapText="1"/>
    </xf>
    <xf numFmtId="49" fontId="65" fillId="0" borderId="11" xfId="124" applyNumberFormat="1" applyFont="1" applyBorder="1" applyAlignment="1">
      <alignment horizontal="left" vertical="center" wrapText="1"/>
    </xf>
    <xf numFmtId="0" fontId="63" fillId="0" borderId="11" xfId="124" applyFont="1" applyBorder="1" applyAlignment="1">
      <alignment horizontal="left" vertical="center" wrapText="1"/>
    </xf>
    <xf numFmtId="0" fontId="63" fillId="0" borderId="11" xfId="124" applyFont="1" applyBorder="1" applyAlignment="1">
      <alignment horizontal="center" vertical="center" wrapText="1"/>
    </xf>
    <xf numFmtId="0" fontId="62" fillId="0" borderId="23" xfId="124" applyFont="1" applyBorder="1" applyAlignment="1">
      <alignment horizontal="center" vertical="center" wrapText="1"/>
    </xf>
    <xf numFmtId="0" fontId="62" fillId="0" borderId="88" xfId="124" applyFont="1" applyBorder="1" applyAlignment="1">
      <alignment horizontal="center" vertical="center" wrapText="1"/>
    </xf>
    <xf numFmtId="49" fontId="65" fillId="0" borderId="11" xfId="124" applyNumberFormat="1" applyFont="1" applyBorder="1" applyAlignment="1">
      <alignment horizontal="center" vertical="center" wrapText="1"/>
    </xf>
    <xf numFmtId="49" fontId="65" fillId="0" borderId="89" xfId="124" applyNumberFormat="1" applyFont="1" applyBorder="1" applyAlignment="1">
      <alignment horizontal="center" vertical="center" wrapText="1"/>
    </xf>
    <xf numFmtId="0" fontId="63" fillId="0" borderId="90" xfId="124" applyFont="1" applyBorder="1" applyAlignment="1">
      <alignment horizontal="center" vertical="center" wrapText="1"/>
    </xf>
    <xf numFmtId="0" fontId="62" fillId="0" borderId="11" xfId="124" applyFont="1" applyFill="1" applyBorder="1" applyAlignment="1">
      <alignment horizontal="left" vertical="center" wrapText="1"/>
    </xf>
    <xf numFmtId="0" fontId="62" fillId="0" borderId="11" xfId="124" applyFont="1" applyFill="1" applyBorder="1" applyAlignment="1">
      <alignment vertical="center" wrapText="1"/>
    </xf>
    <xf numFmtId="49" fontId="34" fillId="0" borderId="11" xfId="124" applyNumberFormat="1" applyFont="1" applyFill="1" applyBorder="1" applyAlignment="1">
      <alignment horizontal="center" vertical="center" wrapText="1"/>
    </xf>
    <xf numFmtId="0" fontId="34" fillId="0" borderId="11" xfId="124" applyFont="1" applyFill="1" applyBorder="1" applyAlignment="1">
      <alignment horizontal="center" vertical="center" wrapText="1"/>
    </xf>
    <xf numFmtId="0" fontId="62" fillId="0" borderId="11" xfId="124" applyFont="1" applyFill="1" applyBorder="1" applyAlignment="1">
      <alignment horizontal="center" vertical="center" wrapText="1"/>
    </xf>
    <xf numFmtId="49" fontId="65" fillId="0" borderId="22" xfId="124" applyNumberFormat="1" applyFont="1" applyBorder="1" applyAlignment="1">
      <alignment horizontal="left" vertical="center" wrapText="1"/>
    </xf>
    <xf numFmtId="0" fontId="55" fillId="0" borderId="11" xfId="0" applyFont="1" applyFill="1" applyBorder="1" applyAlignment="1">
      <alignment vertical="center"/>
    </xf>
    <xf numFmtId="0" fontId="63" fillId="0" borderId="14" xfId="124" applyFont="1" applyBorder="1" applyAlignment="1">
      <alignment horizontal="center" vertical="center" wrapText="1"/>
    </xf>
    <xf numFmtId="49" fontId="57" fillId="0" borderId="11" xfId="124" applyNumberFormat="1" applyFont="1" applyBorder="1" applyAlignment="1">
      <alignment horizontal="left" vertical="center" wrapText="1"/>
    </xf>
    <xf numFmtId="0" fontId="57" fillId="0" borderId="11" xfId="124" applyFont="1" applyBorder="1" applyAlignment="1">
      <alignment horizontal="left" vertical="center" wrapText="1"/>
    </xf>
    <xf numFmtId="49" fontId="57" fillId="0" borderId="18" xfId="124" applyNumberFormat="1" applyFont="1" applyFill="1" applyBorder="1" applyAlignment="1">
      <alignment horizontal="left" vertical="center" wrapText="1"/>
    </xf>
    <xf numFmtId="0" fontId="66" fillId="0" borderId="11" xfId="124" applyFont="1" applyFill="1" applyBorder="1" applyAlignment="1">
      <alignment horizontal="center" vertical="center" wrapText="1"/>
    </xf>
    <xf numFmtId="0" fontId="67" fillId="0" borderId="11" xfId="124" applyFont="1" applyFill="1" applyBorder="1" applyAlignment="1">
      <alignment horizontal="center" vertical="center" wrapText="1"/>
    </xf>
    <xf numFmtId="0" fontId="66" fillId="0" borderId="15" xfId="124" applyFont="1" applyBorder="1" applyAlignment="1">
      <alignment horizontal="left" vertical="center" wrapText="1"/>
    </xf>
    <xf numFmtId="0" fontId="66" fillId="0" borderId="23" xfId="124" applyFont="1" applyBorder="1" applyAlignment="1">
      <alignment horizontal="left" vertical="center" wrapText="1"/>
    </xf>
    <xf numFmtId="49" fontId="65" fillId="0" borderId="11" xfId="124" applyNumberFormat="1" applyFont="1" applyFill="1" applyBorder="1" applyAlignment="1">
      <alignment horizontal="center" vertical="center" wrapText="1"/>
    </xf>
    <xf numFmtId="49" fontId="62" fillId="0" borderId="11" xfId="124" applyNumberFormat="1" applyFont="1" applyFill="1" applyBorder="1" applyAlignment="1">
      <alignment horizontal="center" vertical="center" wrapText="1"/>
    </xf>
    <xf numFmtId="0" fontId="67" fillId="0" borderId="11" xfId="124" applyFont="1" applyBorder="1" applyAlignment="1">
      <alignment horizontal="center" vertical="center" wrapText="1"/>
    </xf>
    <xf numFmtId="0" fontId="66" fillId="0" borderId="22" xfId="124" applyFont="1" applyBorder="1" applyAlignment="1">
      <alignment horizontal="left" vertical="center" wrapText="1"/>
    </xf>
    <xf numFmtId="0" fontId="66" fillId="0" borderId="92" xfId="124" applyFont="1" applyBorder="1" applyAlignment="1">
      <alignment horizontal="left" vertical="center" wrapText="1"/>
    </xf>
    <xf numFmtId="0" fontId="66" fillId="0" borderId="13" xfId="124" applyFont="1" applyBorder="1" applyAlignment="1">
      <alignment horizontal="left" vertical="center" wrapText="1"/>
    </xf>
    <xf numFmtId="0" fontId="37" fillId="0" borderId="13" xfId="124" applyFont="1" applyBorder="1" applyAlignment="1">
      <alignment horizontal="left" vertical="center" wrapText="1"/>
    </xf>
    <xf numFmtId="0" fontId="37" fillId="0" borderId="65" xfId="124" applyFont="1" applyBorder="1" applyAlignment="1">
      <alignment horizontal="left" vertical="center" wrapText="1"/>
    </xf>
    <xf numFmtId="0" fontId="37" fillId="0" borderId="40" xfId="124" applyFont="1" applyBorder="1" applyAlignment="1">
      <alignment horizontal="left" vertical="center" wrapText="1"/>
    </xf>
    <xf numFmtId="0" fontId="37" fillId="0" borderId="21" xfId="124" applyFont="1" applyFill="1" applyBorder="1" applyAlignment="1">
      <alignment horizontal="center" vertical="center" wrapText="1"/>
    </xf>
    <xf numFmtId="0" fontId="37" fillId="0" borderId="16" xfId="124" applyFont="1" applyFill="1" applyBorder="1" applyAlignment="1">
      <alignment horizontal="center" vertical="center" wrapText="1"/>
    </xf>
    <xf numFmtId="49" fontId="64" fillId="0" borderId="94" xfId="0" applyNumberFormat="1" applyFont="1" applyFill="1" applyBorder="1" applyAlignment="1">
      <alignment horizontal="center" vertical="center"/>
    </xf>
    <xf numFmtId="0" fontId="65" fillId="0" borderId="94" xfId="124" applyFont="1" applyBorder="1" applyAlignment="1">
      <alignment horizontal="center" vertical="center" wrapText="1"/>
    </xf>
    <xf numFmtId="49" fontId="37" fillId="0" borderId="94" xfId="124" applyNumberFormat="1" applyFont="1" applyFill="1" applyBorder="1" applyAlignment="1">
      <alignment horizontal="center" vertical="center" wrapText="1"/>
    </xf>
    <xf numFmtId="0" fontId="34" fillId="0" borderId="94" xfId="124" applyFont="1" applyFill="1" applyBorder="1" applyAlignment="1">
      <alignment horizontal="center" vertical="center" wrapText="1"/>
    </xf>
    <xf numFmtId="0" fontId="64" fillId="0" borderId="94" xfId="0" applyFont="1" applyFill="1" applyBorder="1" applyAlignment="1">
      <alignment horizontal="center" vertical="center" wrapText="1"/>
    </xf>
    <xf numFmtId="49" fontId="62" fillId="0" borderId="94" xfId="124" applyNumberFormat="1" applyFont="1" applyFill="1" applyBorder="1" applyAlignment="1">
      <alignment horizontal="center" vertical="center" wrapText="1"/>
    </xf>
    <xf numFmtId="0" fontId="34" fillId="0" borderId="94" xfId="134" applyFont="1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34" fillId="0" borderId="84" xfId="124" applyFont="1" applyBorder="1" applyAlignment="1">
      <alignment horizontal="center" vertical="center" wrapText="1"/>
    </xf>
    <xf numFmtId="0" fontId="34" fillId="0" borderId="95" xfId="124" applyFont="1" applyBorder="1" applyAlignment="1">
      <alignment horizontal="left" vertical="center" wrapText="1"/>
    </xf>
    <xf numFmtId="0" fontId="34" fillId="0" borderId="96" xfId="124" applyFont="1" applyBorder="1" applyAlignment="1">
      <alignment horizontal="left" vertical="center" wrapText="1"/>
    </xf>
    <xf numFmtId="0" fontId="37" fillId="0" borderId="97" xfId="124" applyFont="1" applyBorder="1" applyAlignment="1">
      <alignment horizontal="left" vertical="center" wrapText="1"/>
    </xf>
    <xf numFmtId="0" fontId="37" fillId="0" borderId="98" xfId="124" applyFont="1" applyBorder="1" applyAlignment="1">
      <alignment horizontal="left" vertical="center" wrapText="1"/>
    </xf>
    <xf numFmtId="0" fontId="37" fillId="0" borderId="94" xfId="124" applyFont="1" applyBorder="1" applyAlignment="1">
      <alignment horizontal="left" vertical="center" wrapText="1"/>
    </xf>
    <xf numFmtId="0" fontId="37" fillId="0" borderId="99" xfId="124" applyFont="1" applyBorder="1" applyAlignment="1">
      <alignment horizontal="left" vertical="center" wrapText="1"/>
    </xf>
    <xf numFmtId="49" fontId="57" fillId="0" borderId="90" xfId="124" applyNumberFormat="1" applyFont="1" applyBorder="1" applyAlignment="1">
      <alignment horizontal="center" vertical="center" wrapText="1"/>
    </xf>
    <xf numFmtId="0" fontId="57" fillId="0" borderId="90" xfId="124" applyFont="1" applyBorder="1" applyAlignment="1">
      <alignment horizontal="center" vertical="center" wrapText="1"/>
    </xf>
    <xf numFmtId="0" fontId="65" fillId="0" borderId="90" xfId="124" applyFont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4" fillId="0" borderId="77" xfId="124" applyFont="1" applyBorder="1" applyAlignment="1">
      <alignment horizontal="center" vertical="center" wrapText="1"/>
    </xf>
    <xf numFmtId="0" fontId="34" fillId="0" borderId="15" xfId="124" applyFont="1" applyBorder="1" applyAlignment="1">
      <alignment horizontal="left" vertical="center" wrapText="1"/>
    </xf>
    <xf numFmtId="0" fontId="34" fillId="0" borderId="23" xfId="124" applyFont="1" applyBorder="1" applyAlignment="1">
      <alignment horizontal="left" vertical="center" wrapText="1"/>
    </xf>
    <xf numFmtId="0" fontId="34" fillId="0" borderId="14" xfId="124" applyFont="1" applyFill="1" applyBorder="1" applyAlignment="1">
      <alignment horizontal="center"/>
    </xf>
    <xf numFmtId="0" fontId="64" fillId="0" borderId="11" xfId="0" applyFont="1" applyFill="1" applyBorder="1" applyAlignment="1">
      <alignment horizontal="center" wrapText="1"/>
    </xf>
    <xf numFmtId="0" fontId="34" fillId="0" borderId="88" xfId="124" applyFont="1" applyBorder="1" applyAlignment="1">
      <alignment horizontal="center" vertical="center" wrapText="1"/>
    </xf>
    <xf numFmtId="0" fontId="34" fillId="0" borderId="14" xfId="124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 wrapText="1"/>
    </xf>
    <xf numFmtId="0" fontId="57" fillId="0" borderId="0" xfId="0" applyFont="1"/>
    <xf numFmtId="0" fontId="37" fillId="26" borderId="48" xfId="124" applyFont="1" applyFill="1" applyBorder="1" applyAlignment="1">
      <alignment wrapText="1"/>
    </xf>
    <xf numFmtId="49" fontId="37" fillId="26" borderId="48" xfId="124" applyNumberFormat="1" applyFont="1" applyFill="1" applyBorder="1" applyAlignment="1">
      <alignment wrapText="1"/>
    </xf>
    <xf numFmtId="0" fontId="68" fillId="26" borderId="0" xfId="124" applyFont="1" applyFill="1" applyAlignment="1"/>
    <xf numFmtId="0" fontId="0" fillId="28" borderId="0" xfId="0" applyFill="1"/>
    <xf numFmtId="0" fontId="68" fillId="28" borderId="0" xfId="124" applyFont="1" applyFill="1" applyAlignment="1"/>
    <xf numFmtId="0" fontId="33" fillId="26" borderId="0" xfId="124" applyFont="1" applyFill="1" applyAlignment="1">
      <alignment horizontal="left"/>
    </xf>
    <xf numFmtId="0" fontId="56" fillId="26" borderId="0" xfId="124" applyFont="1" applyFill="1" applyAlignment="1">
      <alignment horizontal="center"/>
    </xf>
    <xf numFmtId="0" fontId="56" fillId="28" borderId="0" xfId="124" applyFont="1" applyFill="1" applyAlignment="1">
      <alignment horizontal="center"/>
    </xf>
    <xf numFmtId="0" fontId="33" fillId="26" borderId="0" xfId="124" applyFont="1" applyFill="1"/>
    <xf numFmtId="0" fontId="37" fillId="26" borderId="0" xfId="124" applyFont="1" applyFill="1"/>
    <xf numFmtId="0" fontId="56" fillId="28" borderId="0" xfId="124" applyFont="1" applyFill="1" applyAlignment="1">
      <alignment horizontal="left"/>
    </xf>
    <xf numFmtId="0" fontId="41" fillId="27" borderId="30" xfId="138" applyFont="1" applyFill="1" applyBorder="1" applyAlignment="1">
      <alignment horizontal="center" vertical="center" wrapText="1"/>
    </xf>
    <xf numFmtId="0" fontId="56" fillId="25" borderId="66" xfId="124" applyFont="1" applyFill="1" applyBorder="1" applyAlignment="1">
      <alignment horizontal="center" vertical="center" wrapText="1"/>
    </xf>
    <xf numFmtId="0" fontId="56" fillId="25" borderId="102" xfId="124" applyFont="1" applyFill="1" applyBorder="1" applyAlignment="1">
      <alignment horizontal="center" vertical="center" wrapText="1"/>
    </xf>
    <xf numFmtId="0" fontId="56" fillId="25" borderId="103" xfId="124" applyFont="1" applyFill="1" applyBorder="1" applyAlignment="1">
      <alignment horizontal="center" vertical="center" wrapText="1"/>
    </xf>
    <xf numFmtId="0" fontId="56" fillId="25" borderId="104" xfId="124" applyFont="1" applyFill="1" applyBorder="1" applyAlignment="1">
      <alignment horizontal="center" vertical="center" wrapText="1"/>
    </xf>
    <xf numFmtId="0" fontId="58" fillId="0" borderId="11" xfId="0" applyFont="1" applyFill="1" applyBorder="1" applyAlignment="1" applyProtection="1">
      <alignment horizontal="left" vertical="center" wrapText="1"/>
      <protection locked="0"/>
    </xf>
    <xf numFmtId="49" fontId="57" fillId="0" borderId="11" xfId="0" applyNumberFormat="1" applyFont="1" applyBorder="1" applyAlignment="1">
      <alignment horizontal="center"/>
    </xf>
    <xf numFmtId="0" fontId="58" fillId="0" borderId="105" xfId="0" applyFont="1" applyFill="1" applyBorder="1" applyAlignment="1">
      <alignment horizontal="center"/>
    </xf>
    <xf numFmtId="0" fontId="58" fillId="0" borderId="11" xfId="0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55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wrapText="1"/>
    </xf>
    <xf numFmtId="0" fontId="37" fillId="28" borderId="0" xfId="124" applyFont="1" applyFill="1"/>
    <xf numFmtId="0" fontId="37" fillId="28" borderId="0" xfId="124" applyFont="1" applyFill="1" applyAlignment="1">
      <alignment horizontal="left" wrapText="1"/>
    </xf>
    <xf numFmtId="0" fontId="56" fillId="0" borderId="11" xfId="124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0" fillId="28" borderId="0" xfId="0" applyFill="1" applyBorder="1" applyAlignment="1">
      <alignment horizontal="center" vertical="center" wrapText="1"/>
    </xf>
    <xf numFmtId="0" fontId="0" fillId="28" borderId="0" xfId="0" applyFill="1" applyBorder="1"/>
    <xf numFmtId="0" fontId="58" fillId="28" borderId="0" xfId="0" applyFont="1" applyFill="1" applyBorder="1" applyAlignment="1" applyProtection="1">
      <alignment horizontal="center" vertical="center" wrapText="1"/>
      <protection locked="0"/>
    </xf>
    <xf numFmtId="0" fontId="0" fillId="28" borderId="0" xfId="0" applyFill="1" applyBorder="1" applyAlignment="1">
      <alignment wrapText="1"/>
    </xf>
    <xf numFmtId="0" fontId="0" fillId="28" borderId="0" xfId="0" applyFill="1" applyBorder="1" applyAlignment="1">
      <alignment horizontal="center"/>
    </xf>
    <xf numFmtId="0" fontId="57" fillId="28" borderId="0" xfId="124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8" fillId="28" borderId="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69" fillId="0" borderId="11" xfId="0" applyFont="1" applyFill="1" applyBorder="1" applyAlignment="1" applyProtection="1">
      <alignment horizontal="center" vertical="center" wrapText="1"/>
      <protection locked="0"/>
    </xf>
    <xf numFmtId="0" fontId="0" fillId="40" borderId="11" xfId="0" applyFill="1" applyBorder="1" applyAlignment="1">
      <alignment wrapText="1"/>
    </xf>
    <xf numFmtId="49" fontId="0" fillId="0" borderId="1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8" fillId="0" borderId="11" xfId="0" applyFont="1" applyFill="1" applyBorder="1" applyAlignment="1" applyProtection="1">
      <alignment wrapText="1"/>
      <protection locked="0"/>
    </xf>
    <xf numFmtId="0" fontId="58" fillId="0" borderId="11" xfId="0" applyFont="1" applyFill="1" applyBorder="1" applyAlignment="1" applyProtection="1">
      <alignment horizontal="center"/>
      <protection locked="0"/>
    </xf>
    <xf numFmtId="0" fontId="61" fillId="0" borderId="11" xfId="0" applyFont="1" applyFill="1" applyBorder="1" applyAlignment="1">
      <alignment horizontal="center" wrapText="1"/>
    </xf>
    <xf numFmtId="0" fontId="61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vertical="center" wrapText="1"/>
    </xf>
    <xf numFmtId="0" fontId="0" fillId="0" borderId="0" xfId="0" applyFill="1"/>
    <xf numFmtId="0" fontId="0" fillId="0" borderId="22" xfId="0" applyBorder="1"/>
    <xf numFmtId="0" fontId="58" fillId="0" borderId="62" xfId="0" applyFont="1" applyBorder="1" applyAlignment="1" applyProtection="1">
      <alignment horizontal="center" vertical="center" wrapText="1"/>
      <protection locked="0"/>
    </xf>
    <xf numFmtId="0" fontId="0" fillId="0" borderId="62" xfId="0" applyBorder="1" applyAlignment="1">
      <alignment wrapText="1"/>
    </xf>
    <xf numFmtId="0" fontId="0" fillId="0" borderId="14" xfId="0" applyBorder="1"/>
    <xf numFmtId="0" fontId="0" fillId="0" borderId="62" xfId="0" applyBorder="1"/>
    <xf numFmtId="0" fontId="0" fillId="0" borderId="63" xfId="0" applyBorder="1"/>
    <xf numFmtId="0" fontId="41" fillId="27" borderId="48" xfId="138" applyFont="1" applyFill="1" applyBorder="1" applyAlignment="1">
      <alignment horizontal="center" vertical="center" wrapText="1"/>
    </xf>
    <xf numFmtId="0" fontId="56" fillId="25" borderId="42" xfId="124" applyFont="1" applyFill="1" applyBorder="1" applyAlignment="1">
      <alignment horizontal="center" vertical="center" wrapText="1"/>
    </xf>
    <xf numFmtId="0" fontId="57" fillId="0" borderId="32" xfId="124" applyFont="1" applyBorder="1" applyAlignment="1">
      <alignment horizontal="left" vertical="center" wrapText="1"/>
    </xf>
    <xf numFmtId="0" fontId="70" fillId="0" borderId="32" xfId="124" applyFont="1" applyBorder="1" applyAlignment="1">
      <alignment vertical="center" wrapText="1"/>
    </xf>
    <xf numFmtId="0" fontId="6" fillId="0" borderId="46" xfId="168" applyFont="1" applyFill="1" applyBorder="1" applyAlignment="1">
      <alignment horizontal="center" vertical="center" wrapText="1"/>
    </xf>
    <xf numFmtId="0" fontId="71" fillId="0" borderId="35" xfId="168" applyFont="1" applyBorder="1" applyAlignment="1">
      <alignment horizontal="center" vertical="center" wrapText="1"/>
    </xf>
    <xf numFmtId="0" fontId="37" fillId="0" borderId="31" xfId="124" applyFont="1" applyBorder="1" applyAlignment="1">
      <alignment horizontal="left" vertical="center" wrapText="1"/>
    </xf>
    <xf numFmtId="0" fontId="37" fillId="0" borderId="46" xfId="124" applyFont="1" applyBorder="1" applyAlignment="1">
      <alignment horizontal="left" vertical="center" wrapText="1"/>
    </xf>
    <xf numFmtId="0" fontId="71" fillId="0" borderId="33" xfId="168" applyFont="1" applyBorder="1" applyAlignment="1">
      <alignment horizontal="center" vertical="center" wrapText="1"/>
    </xf>
    <xf numFmtId="17" fontId="37" fillId="0" borderId="102" xfId="124" applyNumberFormat="1" applyFont="1" applyBorder="1" applyAlignment="1">
      <alignment horizontal="center" vertical="center" wrapText="1"/>
    </xf>
    <xf numFmtId="17" fontId="37" fillId="0" borderId="32" xfId="124" applyNumberFormat="1" applyFont="1" applyBorder="1" applyAlignment="1">
      <alignment horizontal="center" vertical="center" wrapText="1"/>
    </xf>
    <xf numFmtId="0" fontId="37" fillId="0" borderId="32" xfId="124" applyFont="1" applyBorder="1" applyAlignment="1">
      <alignment horizontal="center" vertical="center" wrapText="1"/>
    </xf>
    <xf numFmtId="0" fontId="37" fillId="0" borderId="33" xfId="124" applyFont="1" applyBorder="1" applyAlignment="1">
      <alignment horizontal="center" vertical="center" wrapText="1"/>
    </xf>
    <xf numFmtId="3" fontId="37" fillId="0" borderId="30" xfId="124" applyNumberFormat="1" applyFont="1" applyBorder="1" applyAlignment="1">
      <alignment horizontal="center" vertical="center" wrapText="1"/>
    </xf>
    <xf numFmtId="3" fontId="72" fillId="0" borderId="32" xfId="168" applyNumberFormat="1" applyFont="1" applyBorder="1" applyAlignment="1">
      <alignment horizontal="center" vertical="center" wrapText="1"/>
    </xf>
    <xf numFmtId="0" fontId="37" fillId="0" borderId="32" xfId="124" applyFont="1" applyBorder="1" applyAlignment="1">
      <alignment horizontal="left" vertical="center" wrapText="1"/>
    </xf>
    <xf numFmtId="0" fontId="37" fillId="0" borderId="33" xfId="124" applyFont="1" applyBorder="1" applyAlignment="1">
      <alignment horizontal="left" vertical="center" wrapText="1"/>
    </xf>
    <xf numFmtId="0" fontId="37" fillId="0" borderId="11" xfId="124" applyFont="1" applyFill="1" applyBorder="1" applyAlignment="1">
      <alignment horizontal="left" vertical="center" wrapText="1"/>
    </xf>
    <xf numFmtId="0" fontId="70" fillId="0" borderId="11" xfId="124" applyFont="1" applyBorder="1" applyAlignment="1">
      <alignment vertical="center" wrapText="1"/>
    </xf>
    <xf numFmtId="0" fontId="6" fillId="0" borderId="18" xfId="168" applyFont="1" applyFill="1" applyBorder="1" applyAlignment="1">
      <alignment horizontal="center" vertical="center" wrapText="1"/>
    </xf>
    <xf numFmtId="0" fontId="71" fillId="0" borderId="88" xfId="168" applyFont="1" applyBorder="1" applyAlignment="1">
      <alignment horizontal="center" vertical="center" wrapText="1"/>
    </xf>
    <xf numFmtId="0" fontId="37" fillId="0" borderId="15" xfId="124" applyFont="1" applyBorder="1" applyAlignment="1">
      <alignment horizontal="left" vertical="center" wrapText="1"/>
    </xf>
    <xf numFmtId="0" fontId="37" fillId="0" borderId="18" xfId="124" applyFont="1" applyBorder="1" applyAlignment="1">
      <alignment horizontal="left" vertical="center" wrapText="1"/>
    </xf>
    <xf numFmtId="0" fontId="71" fillId="0" borderId="14" xfId="168" applyFont="1" applyBorder="1" applyAlignment="1">
      <alignment horizontal="center" vertical="center" wrapText="1"/>
    </xf>
    <xf numFmtId="17" fontId="37" fillId="0" borderId="15" xfId="124" applyNumberFormat="1" applyFont="1" applyBorder="1" applyAlignment="1">
      <alignment horizontal="center" vertical="center" wrapText="1"/>
    </xf>
    <xf numFmtId="17" fontId="37" fillId="0" borderId="11" xfId="124" applyNumberFormat="1" applyFont="1" applyBorder="1" applyAlignment="1">
      <alignment horizontal="center" vertical="center" wrapText="1"/>
    </xf>
    <xf numFmtId="0" fontId="37" fillId="0" borderId="11" xfId="124" applyFont="1" applyBorder="1" applyAlignment="1">
      <alignment horizontal="center" vertical="center" wrapText="1"/>
    </xf>
    <xf numFmtId="0" fontId="37" fillId="0" borderId="14" xfId="124" applyFont="1" applyBorder="1" applyAlignment="1">
      <alignment horizontal="center" vertical="center" wrapText="1"/>
    </xf>
    <xf numFmtId="3" fontId="37" fillId="0" borderId="91" xfId="124" applyNumberFormat="1" applyFont="1" applyBorder="1" applyAlignment="1">
      <alignment horizontal="center" vertical="center" wrapText="1"/>
    </xf>
    <xf numFmtId="3" fontId="72" fillId="0" borderId="11" xfId="168" applyNumberFormat="1" applyFont="1" applyBorder="1" applyAlignment="1">
      <alignment horizontal="center" vertical="center" wrapText="1"/>
    </xf>
    <xf numFmtId="17" fontId="37" fillId="0" borderId="22" xfId="124" applyNumberFormat="1" applyFont="1" applyBorder="1" applyAlignment="1">
      <alignment horizontal="center" vertical="center" wrapText="1"/>
    </xf>
    <xf numFmtId="17" fontId="37" fillId="0" borderId="14" xfId="124" applyNumberFormat="1" applyFont="1" applyBorder="1" applyAlignment="1">
      <alignment horizontal="center" vertical="center" wrapText="1"/>
    </xf>
    <xf numFmtId="3" fontId="37" fillId="0" borderId="88" xfId="124" applyNumberFormat="1" applyFont="1" applyBorder="1" applyAlignment="1">
      <alignment horizontal="center" vertical="center" wrapText="1"/>
    </xf>
    <xf numFmtId="0" fontId="71" fillId="0" borderId="88" xfId="168" applyFont="1" applyFill="1" applyBorder="1" applyAlignment="1">
      <alignment horizontal="center" vertical="center" wrapText="1"/>
    </xf>
    <xf numFmtId="0" fontId="71" fillId="0" borderId="14" xfId="168" applyFont="1" applyFill="1" applyBorder="1" applyAlignment="1">
      <alignment horizontal="center" vertical="center" wrapText="1"/>
    </xf>
    <xf numFmtId="17" fontId="37" fillId="0" borderId="26" xfId="124" applyNumberFormat="1" applyFont="1" applyBorder="1" applyAlignment="1">
      <alignment horizontal="center" vertical="center" wrapText="1"/>
    </xf>
    <xf numFmtId="17" fontId="37" fillId="0" borderId="23" xfId="124" applyNumberFormat="1" applyFont="1" applyBorder="1" applyAlignment="1">
      <alignment horizontal="center" vertical="center" wrapText="1"/>
    </xf>
    <xf numFmtId="3" fontId="72" fillId="0" borderId="11" xfId="168" applyNumberFormat="1" applyFont="1" applyFill="1" applyBorder="1" applyAlignment="1">
      <alignment horizontal="center" vertical="center" wrapText="1"/>
    </xf>
    <xf numFmtId="9" fontId="71" fillId="0" borderId="88" xfId="168" applyNumberFormat="1" applyFont="1" applyFill="1" applyBorder="1" applyAlignment="1">
      <alignment horizontal="center" vertical="center" wrapText="1"/>
    </xf>
    <xf numFmtId="9" fontId="71" fillId="0" borderId="14" xfId="168" applyNumberFormat="1" applyFont="1" applyFill="1" applyBorder="1" applyAlignment="1">
      <alignment horizontal="center" vertical="center" wrapText="1"/>
    </xf>
    <xf numFmtId="0" fontId="37" fillId="0" borderId="26" xfId="124" applyFont="1" applyBorder="1" applyAlignment="1">
      <alignment horizontal="center" vertical="center" wrapText="1"/>
    </xf>
    <xf numFmtId="0" fontId="37" fillId="0" borderId="23" xfId="124" applyFont="1" applyBorder="1" applyAlignment="1">
      <alignment horizontal="center" vertical="center" wrapText="1"/>
    </xf>
    <xf numFmtId="3" fontId="37" fillId="0" borderId="77" xfId="124" applyNumberFormat="1" applyFont="1" applyBorder="1" applyAlignment="1">
      <alignment horizontal="center" vertical="center" wrapText="1"/>
    </xf>
    <xf numFmtId="3" fontId="37" fillId="0" borderId="36" xfId="124" applyNumberFormat="1" applyFont="1" applyBorder="1" applyAlignment="1">
      <alignment horizontal="center" vertical="center" wrapText="1"/>
    </xf>
    <xf numFmtId="3" fontId="72" fillId="0" borderId="15" xfId="168" applyNumberFormat="1" applyFont="1" applyFill="1" applyBorder="1" applyAlignment="1">
      <alignment horizontal="center" vertical="center" wrapText="1"/>
    </xf>
    <xf numFmtId="0" fontId="37" fillId="41" borderId="62" xfId="124" applyFont="1" applyFill="1" applyBorder="1" applyAlignment="1">
      <alignment horizontal="center" vertical="center" wrapText="1"/>
    </xf>
    <xf numFmtId="0" fontId="37" fillId="41" borderId="109" xfId="124" applyFont="1" applyFill="1" applyBorder="1" applyAlignment="1">
      <alignment horizontal="center" vertical="center" wrapText="1"/>
    </xf>
    <xf numFmtId="0" fontId="37" fillId="41" borderId="54" xfId="124" applyFont="1" applyFill="1" applyBorder="1" applyAlignment="1">
      <alignment horizontal="center" vertical="center" wrapText="1"/>
    </xf>
    <xf numFmtId="0" fontId="37" fillId="41" borderId="61" xfId="124" applyFont="1" applyFill="1" applyBorder="1" applyAlignment="1">
      <alignment horizontal="left" vertical="center" wrapText="1"/>
    </xf>
    <xf numFmtId="0" fontId="37" fillId="41" borderId="19" xfId="124" applyFont="1" applyFill="1" applyBorder="1" applyAlignment="1">
      <alignment horizontal="left" vertical="center" wrapText="1"/>
    </xf>
    <xf numFmtId="0" fontId="37" fillId="41" borderId="63" xfId="124" applyFont="1" applyFill="1" applyBorder="1" applyAlignment="1">
      <alignment horizontal="left" vertical="center" wrapText="1"/>
    </xf>
    <xf numFmtId="3" fontId="32" fillId="0" borderId="24" xfId="124" applyNumberFormat="1" applyFont="1" applyBorder="1" applyAlignment="1">
      <alignment horizontal="center" vertical="center" wrapText="1"/>
    </xf>
    <xf numFmtId="3" fontId="36" fillId="0" borderId="55" xfId="124" applyNumberFormat="1" applyFont="1" applyBorder="1" applyAlignment="1">
      <alignment horizontal="center" vertical="center" wrapText="1"/>
    </xf>
    <xf numFmtId="0" fontId="37" fillId="0" borderId="62" xfId="124" applyFont="1" applyBorder="1" applyAlignment="1">
      <alignment horizontal="left" vertical="center" wrapText="1"/>
    </xf>
    <xf numFmtId="0" fontId="37" fillId="0" borderId="24" xfId="124" applyFont="1" applyBorder="1" applyAlignment="1">
      <alignment horizontal="left" vertical="center" wrapText="1"/>
    </xf>
    <xf numFmtId="0" fontId="37" fillId="0" borderId="32" xfId="124" applyFont="1" applyFill="1" applyBorder="1" applyAlignment="1">
      <alignment horizontal="center" vertical="center" wrapText="1"/>
    </xf>
    <xf numFmtId="0" fontId="70" fillId="0" borderId="32" xfId="168" applyFont="1" applyFill="1" applyBorder="1" applyAlignment="1">
      <alignment horizontal="left" vertical="center" wrapText="1"/>
    </xf>
    <xf numFmtId="0" fontId="6" fillId="0" borderId="46" xfId="168" applyFont="1" applyBorder="1" applyAlignment="1">
      <alignment horizontal="center" vertical="center" wrapText="1"/>
    </xf>
    <xf numFmtId="0" fontId="37" fillId="0" borderId="106" xfId="124" applyFont="1" applyBorder="1" applyAlignment="1">
      <alignment horizontal="left" vertical="center" wrapText="1"/>
    </xf>
    <xf numFmtId="1" fontId="37" fillId="0" borderId="34" xfId="124" applyNumberFormat="1" applyFont="1" applyBorder="1" applyAlignment="1">
      <alignment horizontal="center" vertical="center" wrapText="1"/>
    </xf>
    <xf numFmtId="1" fontId="72" fillId="0" borderId="32" xfId="168" applyNumberFormat="1" applyFont="1" applyBorder="1" applyAlignment="1">
      <alignment horizontal="center" vertical="center" wrapText="1"/>
    </xf>
    <xf numFmtId="0" fontId="70" fillId="0" borderId="11" xfId="168" applyFont="1" applyFill="1" applyBorder="1" applyAlignment="1">
      <alignment horizontal="left" vertical="center" wrapText="1"/>
    </xf>
    <xf numFmtId="1" fontId="37" fillId="0" borderId="23" xfId="124" applyNumberFormat="1" applyFont="1" applyBorder="1" applyAlignment="1">
      <alignment horizontal="center" vertical="center" wrapText="1"/>
    </xf>
    <xf numFmtId="1" fontId="72" fillId="0" borderId="11" xfId="168" applyNumberFormat="1" applyFont="1" applyFill="1" applyBorder="1" applyAlignment="1">
      <alignment horizontal="center" vertical="center" wrapText="1"/>
    </xf>
    <xf numFmtId="0" fontId="37" fillId="0" borderId="22" xfId="124" applyFont="1" applyBorder="1" applyAlignment="1">
      <alignment horizontal="center" vertical="center" wrapText="1"/>
    </xf>
    <xf numFmtId="0" fontId="70" fillId="0" borderId="16" xfId="168" applyFont="1" applyFill="1" applyBorder="1" applyAlignment="1">
      <alignment horizontal="left" vertical="center" wrapText="1"/>
    </xf>
    <xf numFmtId="0" fontId="71" fillId="0" borderId="91" xfId="168" applyFont="1" applyFill="1" applyBorder="1" applyAlignment="1">
      <alignment horizontal="center" vertical="center" wrapText="1"/>
    </xf>
    <xf numFmtId="1" fontId="72" fillId="0" borderId="13" xfId="168" applyNumberFormat="1" applyFont="1" applyFill="1" applyBorder="1" applyAlignment="1">
      <alignment horizontal="center" vertical="center" wrapText="1"/>
    </xf>
    <xf numFmtId="0" fontId="37" fillId="41" borderId="109" xfId="124" applyFont="1" applyFill="1" applyBorder="1" applyAlignment="1">
      <alignment horizontal="left" vertical="center" wrapText="1"/>
    </xf>
    <xf numFmtId="0" fontId="37" fillId="41" borderId="110" xfId="124" applyFont="1" applyFill="1" applyBorder="1" applyAlignment="1">
      <alignment horizontal="center" vertical="center" wrapText="1"/>
    </xf>
    <xf numFmtId="0" fontId="37" fillId="41" borderId="25" xfId="124" applyFont="1" applyFill="1" applyBorder="1" applyAlignment="1">
      <alignment horizontal="center" vertical="center" wrapText="1"/>
    </xf>
    <xf numFmtId="0" fontId="37" fillId="41" borderId="62" xfId="124" applyFont="1" applyFill="1" applyBorder="1" applyAlignment="1">
      <alignment horizontal="left" vertical="center" wrapText="1"/>
    </xf>
    <xf numFmtId="178" fontId="32" fillId="0" borderId="24" xfId="102" applyNumberFormat="1" applyFont="1" applyBorder="1" applyAlignment="1">
      <alignment horizontal="center" vertical="center" wrapText="1"/>
    </xf>
    <xf numFmtId="1" fontId="37" fillId="0" borderId="61" xfId="124" applyNumberFormat="1" applyFont="1" applyBorder="1" applyAlignment="1">
      <alignment horizontal="center" vertical="center" wrapText="1"/>
    </xf>
    <xf numFmtId="0" fontId="37" fillId="0" borderId="63" xfId="124" applyFont="1" applyBorder="1" applyAlignment="1">
      <alignment horizontal="left" vertical="center" wrapText="1"/>
    </xf>
    <xf numFmtId="0" fontId="55" fillId="0" borderId="11" xfId="0" applyFont="1" applyBorder="1" applyAlignment="1">
      <alignment wrapText="1"/>
    </xf>
    <xf numFmtId="0" fontId="58" fillId="0" borderId="32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33" xfId="0" applyBorder="1"/>
    <xf numFmtId="0" fontId="57" fillId="0" borderId="11" xfId="124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49" fontId="57" fillId="0" borderId="32" xfId="124" applyNumberFormat="1" applyFont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49" fontId="57" fillId="0" borderId="62" xfId="124" applyNumberFormat="1" applyFont="1" applyBorder="1" applyAlignment="1">
      <alignment horizontal="center" vertical="center" wrapText="1"/>
    </xf>
    <xf numFmtId="0" fontId="41" fillId="0" borderId="22" xfId="138" applyFont="1" applyFill="1" applyBorder="1" applyAlignment="1">
      <alignment horizontal="center" vertical="center" wrapText="1"/>
    </xf>
    <xf numFmtId="0" fontId="57" fillId="0" borderId="32" xfId="124" applyFont="1" applyBorder="1" applyAlignment="1">
      <alignment horizontal="center" vertical="center" wrapText="1"/>
    </xf>
    <xf numFmtId="0" fontId="56" fillId="0" borderId="32" xfId="124" applyFont="1" applyFill="1" applyBorder="1" applyAlignment="1">
      <alignment horizontal="center" vertical="center" wrapText="1"/>
    </xf>
    <xf numFmtId="0" fontId="56" fillId="0" borderId="33" xfId="124" applyFont="1" applyFill="1" applyBorder="1" applyAlignment="1">
      <alignment horizontal="center" vertical="center" wrapText="1"/>
    </xf>
    <xf numFmtId="0" fontId="56" fillId="0" borderId="14" xfId="124" applyFont="1" applyFill="1" applyBorder="1" applyAlignment="1">
      <alignment horizontal="center" vertical="center" wrapText="1"/>
    </xf>
    <xf numFmtId="0" fontId="58" fillId="0" borderId="62" xfId="0" applyFont="1" applyFill="1" applyBorder="1" applyAlignment="1" applyProtection="1">
      <alignment horizontal="left" vertical="center" wrapText="1"/>
      <protection locked="0"/>
    </xf>
    <xf numFmtId="49" fontId="57" fillId="0" borderId="62" xfId="0" applyNumberFormat="1" applyFont="1" applyBorder="1" applyAlignment="1">
      <alignment horizontal="center"/>
    </xf>
    <xf numFmtId="0" fontId="58" fillId="0" borderId="62" xfId="0" applyFont="1" applyFill="1" applyBorder="1" applyAlignment="1">
      <alignment horizontal="center"/>
    </xf>
    <xf numFmtId="0" fontId="6" fillId="0" borderId="0" xfId="138"/>
    <xf numFmtId="0" fontId="34" fillId="0" borderId="0" xfId="138" applyFont="1"/>
    <xf numFmtId="0" fontId="34" fillId="0" borderId="0" xfId="138" applyFont="1" applyFill="1"/>
    <xf numFmtId="0" fontId="34" fillId="0" borderId="0" xfId="138" applyFont="1" applyBorder="1" applyAlignment="1"/>
    <xf numFmtId="3" fontId="34" fillId="0" borderId="0" xfId="138" applyNumberFormat="1" applyFont="1"/>
    <xf numFmtId="3" fontId="34" fillId="0" borderId="0" xfId="138" applyNumberFormat="1" applyFont="1" applyFill="1"/>
    <xf numFmtId="0" fontId="41" fillId="27" borderId="60" xfId="138" applyFont="1" applyFill="1" applyBorder="1" applyAlignment="1">
      <alignment horizontal="center" vertical="center" wrapText="1"/>
    </xf>
    <xf numFmtId="0" fontId="33" fillId="25" borderId="30" xfId="138" applyFont="1" applyFill="1" applyBorder="1" applyAlignment="1">
      <alignment horizontal="center" vertical="center" wrapText="1"/>
    </xf>
    <xf numFmtId="0" fontId="35" fillId="26" borderId="101" xfId="138" applyFont="1" applyFill="1" applyBorder="1" applyAlignment="1">
      <alignment horizontal="left" vertical="center"/>
    </xf>
    <xf numFmtId="3" fontId="34" fillId="26" borderId="31" xfId="138" applyNumberFormat="1" applyFont="1" applyFill="1" applyBorder="1" applyAlignment="1">
      <alignment horizontal="center" vertical="center"/>
    </xf>
    <xf numFmtId="0" fontId="35" fillId="26" borderId="68" xfId="138" applyFont="1" applyFill="1" applyBorder="1" applyAlignment="1">
      <alignment horizontal="justify" vertical="center"/>
    </xf>
    <xf numFmtId="3" fontId="34" fillId="26" borderId="15" xfId="138" applyNumberFormat="1" applyFont="1" applyFill="1" applyBorder="1" applyAlignment="1">
      <alignment horizontal="center" vertical="center"/>
    </xf>
    <xf numFmtId="0" fontId="33" fillId="25" borderId="60" xfId="138" applyFont="1" applyFill="1" applyBorder="1" applyAlignment="1">
      <alignment horizontal="center" vertical="center" wrapText="1"/>
    </xf>
    <xf numFmtId="3" fontId="33" fillId="25" borderId="60" xfId="138" applyNumberFormat="1" applyFont="1" applyFill="1" applyBorder="1" applyAlignment="1">
      <alignment horizontal="center" vertical="center"/>
    </xf>
    <xf numFmtId="0" fontId="36" fillId="0" borderId="0" xfId="138" applyFont="1"/>
    <xf numFmtId="3" fontId="33" fillId="0" borderId="0" xfId="138" applyNumberFormat="1" applyFont="1" applyFill="1" applyBorder="1" applyAlignment="1">
      <alignment horizontal="center" vertical="center"/>
    </xf>
    <xf numFmtId="0" fontId="73" fillId="0" borderId="0" xfId="138" applyFont="1" applyFill="1" applyBorder="1" applyAlignment="1">
      <alignment horizontal="center" vertical="center" wrapText="1"/>
    </xf>
    <xf numFmtId="3" fontId="73" fillId="0" borderId="0" xfId="138" applyNumberFormat="1" applyFont="1" applyFill="1" applyBorder="1" applyAlignment="1">
      <alignment horizontal="center" vertical="center"/>
    </xf>
    <xf numFmtId="0" fontId="6" fillId="0" borderId="0" xfId="138" applyBorder="1" applyAlignment="1"/>
    <xf numFmtId="3" fontId="6" fillId="0" borderId="0" xfId="138" applyNumberFormat="1"/>
    <xf numFmtId="3" fontId="6" fillId="0" borderId="0" xfId="138" applyNumberFormat="1" applyFill="1"/>
    <xf numFmtId="0" fontId="6" fillId="0" borderId="0" xfId="138" applyFill="1"/>
    <xf numFmtId="0" fontId="41" fillId="27" borderId="60" xfId="138" quotePrefix="1" applyFont="1" applyFill="1" applyBorder="1" applyAlignment="1">
      <alignment horizontal="center" vertical="center" wrapText="1"/>
    </xf>
    <xf numFmtId="3" fontId="33" fillId="26" borderId="101" xfId="138" applyNumberFormat="1" applyFont="1" applyFill="1" applyBorder="1" applyAlignment="1">
      <alignment horizontal="center" vertical="center"/>
    </xf>
    <xf numFmtId="3" fontId="33" fillId="26" borderId="35" xfId="138" applyNumberFormat="1" applyFont="1" applyFill="1" applyBorder="1" applyAlignment="1">
      <alignment horizontal="center" vertical="center"/>
    </xf>
    <xf numFmtId="3" fontId="33" fillId="26" borderId="106" xfId="138" applyNumberFormat="1" applyFont="1" applyFill="1" applyBorder="1" applyAlignment="1">
      <alignment horizontal="center" vertical="center"/>
    </xf>
    <xf numFmtId="3" fontId="33" fillId="26" borderId="31" xfId="138" applyNumberFormat="1" applyFont="1" applyFill="1" applyBorder="1" applyAlignment="1">
      <alignment horizontal="center" vertical="center"/>
    </xf>
    <xf numFmtId="0" fontId="36" fillId="26" borderId="68" xfId="138" applyFont="1" applyFill="1" applyBorder="1" applyAlignment="1">
      <alignment horizontal="justify" vertical="center"/>
    </xf>
    <xf numFmtId="3" fontId="34" fillId="26" borderId="107" xfId="138" applyNumberFormat="1" applyFont="1" applyFill="1" applyBorder="1" applyAlignment="1">
      <alignment horizontal="center" vertical="center"/>
    </xf>
    <xf numFmtId="3" fontId="34" fillId="26" borderId="77" xfId="138" applyNumberFormat="1" applyFont="1" applyFill="1" applyBorder="1" applyAlignment="1">
      <alignment horizontal="center" vertical="center"/>
    </xf>
    <xf numFmtId="3" fontId="34" fillId="26" borderId="36" xfId="138" applyNumberFormat="1" applyFont="1" applyFill="1" applyBorder="1" applyAlignment="1">
      <alignment horizontal="center" vertical="center"/>
    </xf>
    <xf numFmtId="3" fontId="34" fillId="26" borderId="68" xfId="138" applyNumberFormat="1" applyFont="1" applyFill="1" applyBorder="1" applyAlignment="1">
      <alignment horizontal="center" vertical="center"/>
    </xf>
    <xf numFmtId="3" fontId="34" fillId="26" borderId="23" xfId="138" applyNumberFormat="1" applyFont="1" applyFill="1" applyBorder="1" applyAlignment="1">
      <alignment horizontal="center" vertical="center"/>
    </xf>
    <xf numFmtId="3" fontId="34" fillId="26" borderId="88" xfId="138" applyNumberFormat="1" applyFont="1" applyFill="1" applyBorder="1" applyAlignment="1">
      <alignment horizontal="center" vertical="center"/>
    </xf>
    <xf numFmtId="3" fontId="33" fillId="26" borderId="68" xfId="138" applyNumberFormat="1" applyFont="1" applyFill="1" applyBorder="1" applyAlignment="1">
      <alignment horizontal="center" vertical="center"/>
    </xf>
    <xf numFmtId="3" fontId="33" fillId="26" borderId="88" xfId="138" applyNumberFormat="1" applyFont="1" applyFill="1" applyBorder="1" applyAlignment="1">
      <alignment horizontal="center" vertical="center"/>
    </xf>
    <xf numFmtId="3" fontId="33" fillId="26" borderId="22" xfId="138" applyNumberFormat="1" applyFont="1" applyFill="1" applyBorder="1" applyAlignment="1">
      <alignment horizontal="center" vertical="center"/>
    </xf>
    <xf numFmtId="3" fontId="33" fillId="26" borderId="15" xfId="138" applyNumberFormat="1" applyFont="1" applyFill="1" applyBorder="1" applyAlignment="1">
      <alignment horizontal="center" vertical="center"/>
    </xf>
    <xf numFmtId="179" fontId="34" fillId="26" borderId="68" xfId="102" applyNumberFormat="1" applyFont="1" applyFill="1" applyBorder="1" applyAlignment="1">
      <alignment horizontal="center" vertical="center"/>
    </xf>
    <xf numFmtId="4" fontId="34" fillId="26" borderId="68" xfId="138" applyNumberFormat="1" applyFont="1" applyFill="1" applyBorder="1" applyAlignment="1">
      <alignment horizontal="center" vertical="center"/>
    </xf>
    <xf numFmtId="3" fontId="34" fillId="26" borderId="67" xfId="138" applyNumberFormat="1" applyFont="1" applyFill="1" applyBorder="1" applyAlignment="1">
      <alignment horizontal="center" vertical="center"/>
    </xf>
    <xf numFmtId="0" fontId="33" fillId="0" borderId="0" xfId="138" applyFont="1" applyFill="1" applyBorder="1" applyAlignment="1">
      <alignment horizontal="center" vertical="center" wrapText="1"/>
    </xf>
    <xf numFmtId="3" fontId="33" fillId="26" borderId="52" xfId="138" applyNumberFormat="1" applyFont="1" applyFill="1" applyBorder="1" applyAlignment="1">
      <alignment horizontal="center" vertical="center"/>
    </xf>
    <xf numFmtId="3" fontId="34" fillId="26" borderId="59" xfId="138" applyNumberFormat="1" applyFont="1" applyFill="1" applyBorder="1" applyAlignment="1">
      <alignment horizontal="center" vertical="center"/>
    </xf>
    <xf numFmtId="4" fontId="33" fillId="26" borderId="68" xfId="138" applyNumberFormat="1" applyFont="1" applyFill="1" applyBorder="1" applyAlignment="1">
      <alignment horizontal="center" vertical="center"/>
    </xf>
    <xf numFmtId="4" fontId="33" fillId="26" borderId="88" xfId="138" applyNumberFormat="1" applyFont="1" applyFill="1" applyBorder="1" applyAlignment="1">
      <alignment horizontal="center" vertical="center"/>
    </xf>
    <xf numFmtId="4" fontId="33" fillId="26" borderId="26" xfId="138" applyNumberFormat="1" applyFont="1" applyFill="1" applyBorder="1" applyAlignment="1">
      <alignment horizontal="center" vertical="center"/>
    </xf>
    <xf numFmtId="4" fontId="33" fillId="26" borderId="22" xfId="138" applyNumberFormat="1" applyFont="1" applyFill="1" applyBorder="1" applyAlignment="1">
      <alignment horizontal="center" vertical="center"/>
    </xf>
    <xf numFmtId="4" fontId="34" fillId="26" borderId="77" xfId="138" applyNumberFormat="1" applyFont="1" applyFill="1" applyBorder="1" applyAlignment="1">
      <alignment horizontal="center" vertical="center"/>
    </xf>
    <xf numFmtId="4" fontId="34" fillId="26" borderId="26" xfId="138" applyNumberFormat="1" applyFont="1" applyFill="1" applyBorder="1" applyAlignment="1">
      <alignment horizontal="center" vertical="center"/>
    </xf>
    <xf numFmtId="4" fontId="34" fillId="26" borderId="88" xfId="138" applyNumberFormat="1" applyFont="1" applyFill="1" applyBorder="1" applyAlignment="1">
      <alignment horizontal="center" vertical="center"/>
    </xf>
    <xf numFmtId="4" fontId="34" fillId="26" borderId="23" xfId="138" applyNumberFormat="1" applyFont="1" applyFill="1" applyBorder="1" applyAlignment="1">
      <alignment horizontal="center" vertical="center"/>
    </xf>
    <xf numFmtId="3" fontId="33" fillId="26" borderId="26" xfId="138" applyNumberFormat="1" applyFont="1" applyFill="1" applyBorder="1" applyAlignment="1">
      <alignment horizontal="center" vertical="center"/>
    </xf>
    <xf numFmtId="3" fontId="34" fillId="26" borderId="26" xfId="138" applyNumberFormat="1" applyFont="1" applyFill="1" applyBorder="1" applyAlignment="1">
      <alignment horizontal="center" vertical="center"/>
    </xf>
    <xf numFmtId="4" fontId="34" fillId="26" borderId="59" xfId="138" applyNumberFormat="1" applyFont="1" applyFill="1" applyBorder="1" applyAlignment="1">
      <alignment horizontal="center" vertical="center"/>
    </xf>
    <xf numFmtId="4" fontId="34" fillId="26" borderId="76" xfId="138" applyNumberFormat="1" applyFont="1" applyFill="1" applyBorder="1" applyAlignment="1">
      <alignment horizontal="center" vertical="center"/>
    </xf>
    <xf numFmtId="3" fontId="34" fillId="26" borderId="25" xfId="138" applyNumberFormat="1" applyFont="1" applyFill="1" applyBorder="1" applyAlignment="1">
      <alignment horizontal="center" vertical="center"/>
    </xf>
    <xf numFmtId="3" fontId="34" fillId="26" borderId="35" xfId="138" applyNumberFormat="1" applyFont="1" applyFill="1" applyBorder="1" applyAlignment="1">
      <alignment horizontal="center" vertical="center"/>
    </xf>
    <xf numFmtId="3" fontId="34" fillId="0" borderId="88" xfId="138" applyNumberFormat="1" applyFont="1" applyFill="1" applyBorder="1" applyAlignment="1">
      <alignment horizontal="center" vertical="center"/>
    </xf>
    <xf numFmtId="3" fontId="33" fillId="25" borderId="37" xfId="138" applyNumberFormat="1" applyFont="1" applyFill="1" applyBorder="1" applyAlignment="1">
      <alignment horizontal="center" vertical="center"/>
    </xf>
    <xf numFmtId="0" fontId="41" fillId="27" borderId="41" xfId="138" quotePrefix="1" applyFont="1" applyFill="1" applyBorder="1" applyAlignment="1">
      <alignment horizontal="center" vertical="center" wrapText="1"/>
    </xf>
    <xf numFmtId="0" fontId="33" fillId="25" borderId="41" xfId="138" applyFont="1" applyFill="1" applyBorder="1" applyAlignment="1">
      <alignment horizontal="center" vertical="center" wrapText="1"/>
    </xf>
    <xf numFmtId="3" fontId="34" fillId="26" borderId="21" xfId="138" applyNumberFormat="1" applyFont="1" applyFill="1" applyBorder="1" applyAlignment="1">
      <alignment horizontal="center" vertical="center"/>
    </xf>
    <xf numFmtId="3" fontId="33" fillId="25" borderId="41" xfId="138" applyNumberFormat="1" applyFont="1" applyFill="1" applyBorder="1" applyAlignment="1">
      <alignment horizontal="center" vertical="center"/>
    </xf>
    <xf numFmtId="0" fontId="35" fillId="26" borderId="101" xfId="138" quotePrefix="1" applyFont="1" applyFill="1" applyBorder="1" applyAlignment="1">
      <alignment horizontal="left" vertical="center"/>
    </xf>
    <xf numFmtId="3" fontId="74" fillId="0" borderId="0" xfId="138" applyNumberFormat="1" applyFont="1" applyFill="1" applyBorder="1" applyAlignment="1">
      <alignment horizontal="right"/>
    </xf>
    <xf numFmtId="0" fontId="36" fillId="26" borderId="107" xfId="138" applyFont="1" applyFill="1" applyBorder="1" applyAlignment="1">
      <alignment horizontal="left" vertical="center"/>
    </xf>
    <xf numFmtId="3" fontId="34" fillId="26" borderId="76" xfId="138" applyNumberFormat="1" applyFont="1" applyFill="1" applyBorder="1" applyAlignment="1">
      <alignment horizontal="center" vertical="center"/>
    </xf>
    <xf numFmtId="3" fontId="34" fillId="26" borderId="22" xfId="138" applyNumberFormat="1" applyFont="1" applyFill="1" applyBorder="1" applyAlignment="1">
      <alignment horizontal="center" vertical="center"/>
    </xf>
    <xf numFmtId="3" fontId="71" fillId="0" borderId="0" xfId="138" applyNumberFormat="1" applyFont="1" applyFill="1" applyBorder="1" applyAlignment="1">
      <alignment horizontal="right"/>
    </xf>
    <xf numFmtId="0" fontId="36" fillId="26" borderId="58" xfId="138" applyFont="1" applyFill="1" applyBorder="1" applyAlignment="1">
      <alignment horizontal="justify" vertical="center"/>
    </xf>
    <xf numFmtId="3" fontId="34" fillId="26" borderId="58" xfId="138" applyNumberFormat="1" applyFont="1" applyFill="1" applyBorder="1" applyAlignment="1">
      <alignment horizontal="center" vertical="center"/>
    </xf>
    <xf numFmtId="3" fontId="34" fillId="26" borderId="91" xfId="138" applyNumberFormat="1" applyFont="1" applyFill="1" applyBorder="1" applyAlignment="1">
      <alignment horizontal="center" vertical="center"/>
    </xf>
    <xf numFmtId="3" fontId="34" fillId="26" borderId="92" xfId="138" applyNumberFormat="1" applyFont="1" applyFill="1" applyBorder="1" applyAlignment="1">
      <alignment horizontal="center" vertical="center"/>
    </xf>
    <xf numFmtId="3" fontId="34" fillId="26" borderId="38" xfId="138" applyNumberFormat="1" applyFont="1" applyFill="1" applyBorder="1" applyAlignment="1">
      <alignment horizontal="center" vertical="center"/>
    </xf>
    <xf numFmtId="3" fontId="34" fillId="26" borderId="39" xfId="138" applyNumberFormat="1" applyFont="1" applyFill="1" applyBorder="1" applyAlignment="1">
      <alignment horizontal="center" vertical="center"/>
    </xf>
    <xf numFmtId="3" fontId="34" fillId="0" borderId="25" xfId="138" applyNumberFormat="1" applyFont="1" applyFill="1" applyBorder="1" applyAlignment="1">
      <alignment horizontal="center" vertical="center"/>
    </xf>
    <xf numFmtId="3" fontId="34" fillId="0" borderId="91" xfId="138" applyNumberFormat="1" applyFont="1" applyFill="1" applyBorder="1" applyAlignment="1">
      <alignment horizontal="center" vertical="center"/>
    </xf>
    <xf numFmtId="0" fontId="33" fillId="25" borderId="37" xfId="138" applyFont="1" applyFill="1" applyBorder="1" applyAlignment="1">
      <alignment horizontal="center" vertical="center" wrapText="1"/>
    </xf>
    <xf numFmtId="0" fontId="33" fillId="28" borderId="37" xfId="138" applyFont="1" applyFill="1" applyBorder="1" applyAlignment="1">
      <alignment horizontal="center" vertical="center" wrapText="1"/>
    </xf>
    <xf numFmtId="3" fontId="33" fillId="28" borderId="41" xfId="138" applyNumberFormat="1" applyFont="1" applyFill="1" applyBorder="1" applyAlignment="1">
      <alignment horizontal="center" vertical="center"/>
    </xf>
    <xf numFmtId="3" fontId="33" fillId="28" borderId="42" xfId="138" applyNumberFormat="1" applyFont="1" applyFill="1" applyBorder="1" applyAlignment="1">
      <alignment horizontal="center" vertical="center"/>
    </xf>
    <xf numFmtId="3" fontId="74" fillId="28" borderId="0" xfId="138" applyNumberFormat="1" applyFont="1" applyFill="1" applyBorder="1" applyAlignment="1">
      <alignment horizontal="right"/>
    </xf>
    <xf numFmtId="3" fontId="6" fillId="28" borderId="0" xfId="138" applyNumberFormat="1" applyFill="1"/>
    <xf numFmtId="0" fontId="6" fillId="28" borderId="0" xfId="138" applyFill="1"/>
    <xf numFmtId="3" fontId="33" fillId="26" borderId="107" xfId="138" applyNumberFormat="1" applyFont="1" applyFill="1" applyBorder="1" applyAlignment="1">
      <alignment horizontal="center" vertical="center"/>
    </xf>
    <xf numFmtId="3" fontId="33" fillId="26" borderId="59" xfId="138" applyNumberFormat="1" applyFont="1" applyFill="1" applyBorder="1" applyAlignment="1">
      <alignment horizontal="center" vertical="center"/>
    </xf>
    <xf numFmtId="3" fontId="34" fillId="26" borderId="56" xfId="138" applyNumberFormat="1" applyFont="1" applyFill="1" applyBorder="1" applyAlignment="1">
      <alignment horizontal="center" vertical="center"/>
    </xf>
    <xf numFmtId="3" fontId="33" fillId="0" borderId="88" xfId="138" applyNumberFormat="1" applyFont="1" applyFill="1" applyBorder="1" applyAlignment="1">
      <alignment horizontal="center" vertical="center"/>
    </xf>
    <xf numFmtId="3" fontId="33" fillId="25" borderId="42" xfId="138" applyNumberFormat="1" applyFont="1" applyFill="1" applyBorder="1" applyAlignment="1">
      <alignment horizontal="center" vertical="center"/>
    </xf>
    <xf numFmtId="0" fontId="32" fillId="0" borderId="0" xfId="138" applyFont="1" applyAlignment="1">
      <alignment horizontal="center"/>
    </xf>
    <xf numFmtId="0" fontId="41" fillId="27" borderId="37" xfId="138" quotePrefix="1" applyFont="1" applyFill="1" applyBorder="1" applyAlignment="1">
      <alignment horizontal="center" vertical="center" wrapText="1"/>
    </xf>
    <xf numFmtId="0" fontId="41" fillId="27" borderId="42" xfId="138" quotePrefix="1" applyFont="1" applyFill="1" applyBorder="1" applyAlignment="1">
      <alignment horizontal="center" vertical="center" wrapText="1"/>
    </xf>
    <xf numFmtId="0" fontId="33" fillId="25" borderId="42" xfId="138" applyFont="1" applyFill="1" applyBorder="1" applyAlignment="1">
      <alignment horizontal="center" vertical="center" wrapText="1"/>
    </xf>
    <xf numFmtId="3" fontId="33" fillId="26" borderId="66" xfId="138" applyNumberFormat="1" applyFont="1" applyFill="1" applyBorder="1" applyAlignment="1">
      <alignment horizontal="center" vertical="center"/>
    </xf>
    <xf numFmtId="0" fontId="36" fillId="26" borderId="112" xfId="0" applyFont="1" applyFill="1" applyBorder="1" applyAlignment="1">
      <alignment horizontal="left" wrapText="1"/>
    </xf>
    <xf numFmtId="3" fontId="33" fillId="26" borderId="77" xfId="138" applyNumberFormat="1" applyFont="1" applyFill="1" applyBorder="1" applyAlignment="1">
      <alignment horizontal="center" vertical="center"/>
    </xf>
    <xf numFmtId="3" fontId="33" fillId="26" borderId="36" xfId="138" applyNumberFormat="1" applyFont="1" applyFill="1" applyBorder="1" applyAlignment="1">
      <alignment horizontal="center" vertical="center"/>
    </xf>
    <xf numFmtId="3" fontId="34" fillId="41" borderId="68" xfId="138" applyNumberFormat="1" applyFont="1" applyFill="1" applyBorder="1" applyAlignment="1">
      <alignment horizontal="center" vertical="center"/>
    </xf>
    <xf numFmtId="3" fontId="34" fillId="41" borderId="77" xfId="138" applyNumberFormat="1" applyFont="1" applyFill="1" applyBorder="1" applyAlignment="1">
      <alignment horizontal="center" vertical="center"/>
    </xf>
    <xf numFmtId="3" fontId="33" fillId="26" borderId="23" xfId="138" applyNumberFormat="1" applyFont="1" applyFill="1" applyBorder="1" applyAlignment="1">
      <alignment horizontal="center" vertical="center"/>
    </xf>
    <xf numFmtId="3" fontId="33" fillId="26" borderId="14" xfId="138" applyNumberFormat="1" applyFont="1" applyFill="1" applyBorder="1" applyAlignment="1">
      <alignment horizontal="center" vertical="center"/>
    </xf>
    <xf numFmtId="3" fontId="34" fillId="41" borderId="23" xfId="138" applyNumberFormat="1" applyFont="1" applyFill="1" applyBorder="1" applyAlignment="1">
      <alignment horizontal="center" vertical="center"/>
    </xf>
    <xf numFmtId="0" fontId="6" fillId="0" borderId="0" xfId="138" applyFont="1"/>
    <xf numFmtId="0" fontId="33" fillId="25" borderId="14" xfId="124" applyFont="1" applyFill="1" applyBorder="1" applyAlignment="1">
      <alignment horizontal="center" vertical="center" wrapText="1"/>
    </xf>
    <xf numFmtId="9" fontId="34" fillId="28" borderId="14" xfId="124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37" fillId="28" borderId="0" xfId="124" applyFont="1" applyFill="1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6" fillId="25" borderId="62" xfId="124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9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/>
    </xf>
    <xf numFmtId="0" fontId="41" fillId="27" borderId="103" xfId="138" applyFont="1" applyFill="1" applyBorder="1" applyAlignment="1">
      <alignment horizontal="center" vertical="center" wrapText="1"/>
    </xf>
    <xf numFmtId="0" fontId="0" fillId="28" borderId="11" xfId="0" applyFill="1" applyBorder="1"/>
    <xf numFmtId="0" fontId="55" fillId="0" borderId="11" xfId="0" applyFont="1" applyBorder="1" applyAlignment="1">
      <alignment vertical="center" wrapText="1"/>
    </xf>
    <xf numFmtId="0" fontId="58" fillId="40" borderId="11" xfId="0" applyFont="1" applyFill="1" applyBorder="1" applyAlignment="1" applyProtection="1">
      <alignment horizontal="center" vertical="center" wrapText="1"/>
      <protection locked="0"/>
    </xf>
    <xf numFmtId="0" fontId="0" fillId="40" borderId="11" xfId="0" applyFill="1" applyBorder="1" applyAlignment="1">
      <alignment horizontal="center"/>
    </xf>
    <xf numFmtId="0" fontId="0" fillId="40" borderId="11" xfId="0" applyFill="1" applyBorder="1"/>
    <xf numFmtId="0" fontId="52" fillId="40" borderId="11" xfId="0" applyFont="1" applyFill="1" applyBorder="1" applyAlignment="1">
      <alignment horizontal="center"/>
    </xf>
    <xf numFmtId="0" fontId="52" fillId="40" borderId="11" xfId="0" applyFont="1" applyFill="1" applyBorder="1" applyAlignment="1">
      <alignment horizontal="center" vertical="center"/>
    </xf>
    <xf numFmtId="0" fontId="0" fillId="40" borderId="11" xfId="0" applyFill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/>
    </xf>
    <xf numFmtId="0" fontId="78" fillId="0" borderId="11" xfId="0" applyFont="1" applyBorder="1" applyAlignment="1" applyProtection="1">
      <alignment horizontal="center" vertical="center" wrapText="1"/>
      <protection locked="0"/>
    </xf>
    <xf numFmtId="0" fontId="37" fillId="26" borderId="48" xfId="124" applyFont="1" applyFill="1" applyBorder="1" applyAlignment="1">
      <alignment horizontal="left" wrapText="1"/>
    </xf>
    <xf numFmtId="0" fontId="36" fillId="0" borderId="13" xfId="168" applyFont="1" applyFill="1" applyBorder="1" applyAlignment="1">
      <alignment horizontal="center" vertical="center" wrapText="1"/>
    </xf>
    <xf numFmtId="0" fontId="36" fillId="0" borderId="20" xfId="168" applyFont="1" applyFill="1" applyBorder="1" applyAlignment="1">
      <alignment horizontal="center" vertical="center" wrapText="1"/>
    </xf>
    <xf numFmtId="0" fontId="36" fillId="28" borderId="40" xfId="124" applyFont="1" applyFill="1" applyBorder="1" applyAlignment="1">
      <alignment horizontal="center" vertical="center" wrapText="1"/>
    </xf>
    <xf numFmtId="0" fontId="36" fillId="28" borderId="64" xfId="124" applyFont="1" applyFill="1" applyBorder="1" applyAlignment="1">
      <alignment horizontal="center" vertical="center" wrapText="1"/>
    </xf>
    <xf numFmtId="0" fontId="36" fillId="28" borderId="20" xfId="124" applyFont="1" applyFill="1" applyBorder="1" applyAlignment="1">
      <alignment horizontal="center" vertical="center" wrapText="1"/>
    </xf>
    <xf numFmtId="0" fontId="35" fillId="28" borderId="15" xfId="168" applyFont="1" applyFill="1" applyBorder="1" applyAlignment="1">
      <alignment horizontal="center" vertical="center" wrapText="1"/>
    </xf>
    <xf numFmtId="0" fontId="35" fillId="28" borderId="38" xfId="168" applyFont="1" applyFill="1" applyBorder="1" applyAlignment="1">
      <alignment horizontal="center" vertical="center" wrapText="1"/>
    </xf>
    <xf numFmtId="0" fontId="35" fillId="28" borderId="61" xfId="168" applyFont="1" applyFill="1" applyBorder="1" applyAlignment="1">
      <alignment horizontal="center" vertical="center" wrapText="1"/>
    </xf>
    <xf numFmtId="0" fontId="36" fillId="0" borderId="11" xfId="168" applyFont="1" applyFill="1" applyBorder="1" applyAlignment="1">
      <alignment horizontal="center" vertical="center" wrapText="1"/>
    </xf>
    <xf numFmtId="0" fontId="36" fillId="0" borderId="62" xfId="168" applyFont="1" applyFill="1" applyBorder="1" applyAlignment="1">
      <alignment horizontal="center" vertical="center" wrapText="1"/>
    </xf>
    <xf numFmtId="0" fontId="35" fillId="28" borderId="38" xfId="124" applyFont="1" applyFill="1" applyBorder="1" applyAlignment="1">
      <alignment horizontal="center" vertical="center" wrapText="1"/>
    </xf>
    <xf numFmtId="0" fontId="35" fillId="28" borderId="21" xfId="124" applyFont="1" applyFill="1" applyBorder="1" applyAlignment="1">
      <alignment horizontal="center" vertical="center" wrapText="1"/>
    </xf>
    <xf numFmtId="0" fontId="36" fillId="0" borderId="13" xfId="398" applyFont="1" applyFill="1" applyBorder="1" applyAlignment="1">
      <alignment horizontal="center" vertical="center" wrapText="1"/>
    </xf>
    <xf numFmtId="0" fontId="36" fillId="0" borderId="16" xfId="398" applyFont="1" applyFill="1" applyBorder="1" applyAlignment="1">
      <alignment horizontal="center" vertical="center" wrapText="1"/>
    </xf>
    <xf numFmtId="0" fontId="32" fillId="26" borderId="0" xfId="124" applyFont="1" applyFill="1" applyAlignment="1">
      <alignment horizontal="center" wrapText="1"/>
    </xf>
    <xf numFmtId="0" fontId="33" fillId="26" borderId="0" xfId="124" applyFont="1" applyFill="1" applyBorder="1" applyAlignment="1">
      <alignment horizontal="left" vertical="top" wrapText="1"/>
    </xf>
    <xf numFmtId="0" fontId="35" fillId="28" borderId="31" xfId="124" applyFont="1" applyFill="1" applyBorder="1" applyAlignment="1">
      <alignment horizontal="center" vertical="center" wrapText="1"/>
    </xf>
    <xf numFmtId="0" fontId="35" fillId="28" borderId="15" xfId="124" applyFont="1" applyFill="1" applyBorder="1" applyAlignment="1">
      <alignment horizontal="center" vertical="center" wrapText="1"/>
    </xf>
    <xf numFmtId="0" fontId="42" fillId="0" borderId="57" xfId="398" applyFont="1" applyFill="1" applyBorder="1" applyAlignment="1">
      <alignment horizontal="left" vertical="center" wrapText="1"/>
    </xf>
    <xf numFmtId="0" fontId="42" fillId="0" borderId="16" xfId="398" applyFont="1" applyFill="1" applyBorder="1" applyAlignment="1">
      <alignment horizontal="left" vertical="center" wrapText="1"/>
    </xf>
    <xf numFmtId="0" fontId="33" fillId="28" borderId="41" xfId="124" applyFont="1" applyFill="1" applyBorder="1" applyAlignment="1">
      <alignment horizontal="left" vertical="top" wrapText="1"/>
    </xf>
    <xf numFmtId="0" fontId="33" fillId="28" borderId="42" xfId="124" applyFont="1" applyFill="1" applyBorder="1" applyAlignment="1">
      <alignment horizontal="left" vertical="top" wrapText="1"/>
    </xf>
    <xf numFmtId="0" fontId="34" fillId="28" borderId="43" xfId="124" applyFont="1" applyFill="1" applyBorder="1" applyAlignment="1">
      <alignment horizontal="left" vertical="center" wrapText="1"/>
    </xf>
    <xf numFmtId="0" fontId="34" fillId="28" borderId="21" xfId="124" applyFont="1" applyFill="1" applyBorder="1" applyAlignment="1">
      <alignment horizontal="left" vertical="center" wrapText="1"/>
    </xf>
    <xf numFmtId="0" fontId="34" fillId="28" borderId="41" xfId="124" applyFont="1" applyFill="1" applyBorder="1" applyAlignment="1">
      <alignment horizontal="left" vertical="top" wrapText="1"/>
    </xf>
    <xf numFmtId="0" fontId="34" fillId="28" borderId="42" xfId="124" applyFont="1" applyFill="1" applyBorder="1" applyAlignment="1">
      <alignment horizontal="left" vertical="top" wrapText="1"/>
    </xf>
    <xf numFmtId="0" fontId="50" fillId="0" borderId="58" xfId="0" applyFont="1" applyBorder="1" applyAlignment="1">
      <alignment horizontal="left" vertical="center" wrapText="1"/>
    </xf>
    <xf numFmtId="0" fontId="50" fillId="0" borderId="49" xfId="0" applyFont="1" applyBorder="1" applyAlignment="1">
      <alignment horizontal="left" vertical="center" wrapText="1"/>
    </xf>
    <xf numFmtId="0" fontId="33" fillId="25" borderId="50" xfId="124" applyFont="1" applyFill="1" applyBorder="1" applyAlignment="1">
      <alignment horizontal="left" vertical="center" wrapText="1"/>
    </xf>
    <xf numFmtId="0" fontId="33" fillId="25" borderId="48" xfId="124" applyFont="1" applyFill="1" applyBorder="1" applyAlignment="1">
      <alignment horizontal="left" vertical="center" wrapText="1"/>
    </xf>
    <xf numFmtId="0" fontId="33" fillId="25" borderId="30" xfId="124" applyFont="1" applyFill="1" applyBorder="1" applyAlignment="1">
      <alignment horizontal="left" vertical="center" wrapText="1"/>
    </xf>
    <xf numFmtId="0" fontId="41" fillId="27" borderId="49" xfId="138" applyFont="1" applyFill="1" applyBorder="1" applyAlignment="1">
      <alignment horizontal="left" vertical="center" wrapText="1"/>
    </xf>
    <xf numFmtId="0" fontId="41" fillId="27" borderId="0" xfId="138" applyFont="1" applyFill="1" applyBorder="1" applyAlignment="1">
      <alignment horizontal="left" vertical="center" wrapText="1"/>
    </xf>
    <xf numFmtId="0" fontId="41" fillId="27" borderId="53" xfId="138" applyFont="1" applyFill="1" applyBorder="1" applyAlignment="1">
      <alignment horizontal="left" vertical="center" wrapText="1"/>
    </xf>
    <xf numFmtId="0" fontId="33" fillId="28" borderId="50" xfId="124" applyFont="1" applyFill="1" applyBorder="1" applyAlignment="1">
      <alignment horizontal="left" vertical="center" wrapText="1"/>
    </xf>
    <xf numFmtId="0" fontId="33" fillId="28" borderId="48" xfId="124" applyFont="1" applyFill="1" applyBorder="1" applyAlignment="1">
      <alignment horizontal="left" vertical="center" wrapText="1"/>
    </xf>
    <xf numFmtId="0" fontId="33" fillId="28" borderId="30" xfId="124" applyFont="1" applyFill="1" applyBorder="1" applyAlignment="1">
      <alignment horizontal="left" vertical="center" wrapText="1"/>
    </xf>
    <xf numFmtId="0" fontId="33" fillId="28" borderId="20" xfId="124" applyFont="1" applyFill="1" applyBorder="1" applyAlignment="1">
      <alignment horizontal="left" vertical="center" wrapText="1"/>
    </xf>
    <xf numFmtId="0" fontId="33" fillId="28" borderId="59" xfId="124" applyFont="1" applyFill="1" applyBorder="1" applyAlignment="1">
      <alignment horizontal="left" vertical="center" wrapText="1"/>
    </xf>
    <xf numFmtId="0" fontId="33" fillId="28" borderId="36" xfId="124" applyFont="1" applyFill="1" applyBorder="1" applyAlignment="1">
      <alignment horizontal="left" vertical="center" wrapText="1"/>
    </xf>
    <xf numFmtId="0" fontId="33" fillId="28" borderId="40" xfId="124" applyFont="1" applyFill="1" applyBorder="1" applyAlignment="1">
      <alignment horizontal="left" vertical="center" wrapText="1"/>
    </xf>
    <xf numFmtId="0" fontId="33" fillId="28" borderId="56" xfId="124" applyFont="1" applyFill="1" applyBorder="1" applyAlignment="1">
      <alignment horizontal="left" vertical="center" wrapText="1"/>
    </xf>
    <xf numFmtId="0" fontId="33" fillId="28" borderId="39" xfId="124" applyFont="1" applyFill="1" applyBorder="1" applyAlignment="1">
      <alignment horizontal="left" vertical="center" wrapText="1"/>
    </xf>
    <xf numFmtId="0" fontId="33" fillId="25" borderId="44" xfId="124" applyFont="1" applyFill="1" applyBorder="1" applyAlignment="1">
      <alignment horizontal="center" vertical="center" wrapText="1"/>
    </xf>
    <xf numFmtId="0" fontId="33" fillId="25" borderId="41" xfId="124" applyFont="1" applyFill="1" applyBorder="1" applyAlignment="1">
      <alignment horizontal="center" vertical="center" wrapText="1"/>
    </xf>
    <xf numFmtId="0" fontId="33" fillId="25" borderId="42" xfId="124" applyFont="1" applyFill="1" applyBorder="1" applyAlignment="1">
      <alignment horizontal="center" vertical="center" wrapText="1"/>
    </xf>
    <xf numFmtId="0" fontId="38" fillId="28" borderId="19" xfId="124" applyFont="1" applyFill="1" applyBorder="1" applyAlignment="1">
      <alignment horizontal="left" vertical="center" wrapText="1"/>
    </xf>
    <xf numFmtId="0" fontId="38" fillId="28" borderId="27" xfId="124" applyFont="1" applyFill="1" applyBorder="1" applyAlignment="1">
      <alignment horizontal="left" vertical="center" wrapText="1"/>
    </xf>
    <xf numFmtId="0" fontId="38" fillId="28" borderId="24" xfId="124" applyFont="1" applyFill="1" applyBorder="1" applyAlignment="1">
      <alignment horizontal="left" vertical="center" wrapText="1"/>
    </xf>
    <xf numFmtId="0" fontId="34" fillId="28" borderId="21" xfId="124" applyFont="1" applyFill="1" applyBorder="1" applyAlignment="1">
      <alignment vertical="center" wrapText="1"/>
    </xf>
    <xf numFmtId="0" fontId="34" fillId="28" borderId="15" xfId="124" applyFont="1" applyFill="1" applyBorder="1" applyAlignment="1">
      <alignment vertical="center" wrapText="1"/>
    </xf>
    <xf numFmtId="0" fontId="38" fillId="28" borderId="16" xfId="124" applyFont="1" applyFill="1" applyBorder="1" applyAlignment="1">
      <alignment horizontal="justify" vertical="center" wrapText="1"/>
    </xf>
    <xf numFmtId="0" fontId="38" fillId="28" borderId="17" xfId="124" applyFont="1" applyFill="1" applyBorder="1" applyAlignment="1">
      <alignment horizontal="justify" vertical="center" wrapText="1"/>
    </xf>
    <xf numFmtId="0" fontId="38" fillId="28" borderId="14" xfId="124" applyFont="1" applyFill="1" applyBorder="1" applyAlignment="1">
      <alignment horizontal="justify" vertical="center" wrapText="1"/>
    </xf>
    <xf numFmtId="0" fontId="39" fillId="28" borderId="46" xfId="124" applyFont="1" applyFill="1" applyBorder="1" applyAlignment="1">
      <alignment horizontal="left" vertical="center" wrapText="1"/>
    </xf>
    <xf numFmtId="0" fontId="39" fillId="28" borderId="52" xfId="124" applyFont="1" applyFill="1" applyBorder="1" applyAlignment="1">
      <alignment horizontal="left" vertical="center" wrapText="1"/>
    </xf>
    <xf numFmtId="0" fontId="39" fillId="28" borderId="34" xfId="124" applyFont="1" applyFill="1" applyBorder="1" applyAlignment="1">
      <alignment horizontal="left" vertical="center" wrapText="1"/>
    </xf>
    <xf numFmtId="0" fontId="53" fillId="28" borderId="18" xfId="124" applyFont="1" applyFill="1" applyBorder="1" applyAlignment="1">
      <alignment horizontal="center" vertical="center" wrapText="1"/>
    </xf>
    <xf numFmtId="0" fontId="54" fillId="28" borderId="26" xfId="124" applyFont="1" applyFill="1" applyBorder="1" applyAlignment="1">
      <alignment horizontal="center" vertical="center" wrapText="1"/>
    </xf>
    <xf numFmtId="0" fontId="54" fillId="28" borderId="23" xfId="124" applyFont="1" applyFill="1" applyBorder="1" applyAlignment="1">
      <alignment horizontal="center" vertical="center" wrapText="1"/>
    </xf>
    <xf numFmtId="0" fontId="37" fillId="26" borderId="47" xfId="124" applyFont="1" applyFill="1" applyBorder="1" applyAlignment="1">
      <alignment horizontal="left" wrapText="1"/>
    </xf>
    <xf numFmtId="0" fontId="37" fillId="26" borderId="30" xfId="124" applyFont="1" applyFill="1" applyBorder="1" applyAlignment="1">
      <alignment horizontal="left" wrapText="1"/>
    </xf>
    <xf numFmtId="0" fontId="40" fillId="25" borderId="11" xfId="124" applyFont="1" applyFill="1" applyBorder="1" applyAlignment="1">
      <alignment horizontal="center" wrapText="1"/>
    </xf>
    <xf numFmtId="0" fontId="40" fillId="25" borderId="20" xfId="124" applyFont="1" applyFill="1" applyBorder="1" applyAlignment="1">
      <alignment horizontal="center" wrapText="1"/>
    </xf>
    <xf numFmtId="0" fontId="40" fillId="25" borderId="23" xfId="124" applyFont="1" applyFill="1" applyBorder="1" applyAlignment="1">
      <alignment horizontal="center" wrapText="1"/>
    </xf>
    <xf numFmtId="0" fontId="38" fillId="28" borderId="18" xfId="124" applyFont="1" applyFill="1" applyBorder="1" applyAlignment="1">
      <alignment horizontal="center" vertical="center" wrapText="1"/>
    </xf>
    <xf numFmtId="0" fontId="38" fillId="28" borderId="22" xfId="124" applyFont="1" applyFill="1" applyBorder="1" applyAlignment="1">
      <alignment horizontal="center" vertical="center" wrapText="1"/>
    </xf>
    <xf numFmtId="9" fontId="51" fillId="28" borderId="18" xfId="452" applyFont="1" applyFill="1" applyBorder="1" applyAlignment="1">
      <alignment horizontal="center" vertical="center" wrapText="1"/>
    </xf>
    <xf numFmtId="9" fontId="51" fillId="28" borderId="23" xfId="452" applyFont="1" applyFill="1" applyBorder="1" applyAlignment="1">
      <alignment horizontal="center" vertical="center" wrapText="1"/>
    </xf>
    <xf numFmtId="0" fontId="32" fillId="26" borderId="49" xfId="124" applyFont="1" applyFill="1" applyBorder="1" applyAlignment="1">
      <alignment horizontal="center" wrapText="1"/>
    </xf>
    <xf numFmtId="0" fontId="32" fillId="26" borderId="0" xfId="124" applyFont="1" applyFill="1" applyBorder="1" applyAlignment="1">
      <alignment horizontal="center" wrapText="1"/>
    </xf>
    <xf numFmtId="0" fontId="32" fillId="26" borderId="53" xfId="124" applyFont="1" applyFill="1" applyBorder="1" applyAlignment="1">
      <alignment horizontal="center" wrapText="1"/>
    </xf>
    <xf numFmtId="0" fontId="34" fillId="28" borderId="37" xfId="168" applyFont="1" applyFill="1" applyBorder="1" applyAlignment="1">
      <alignment horizontal="left" vertical="top" wrapText="1"/>
    </xf>
    <xf numFmtId="0" fontId="34" fillId="28" borderId="41" xfId="168" applyFont="1" applyFill="1" applyBorder="1" applyAlignment="1">
      <alignment horizontal="left" vertical="top"/>
    </xf>
    <xf numFmtId="0" fontId="34" fillId="28" borderId="42" xfId="168" applyFont="1" applyFill="1" applyBorder="1" applyAlignment="1">
      <alignment horizontal="left" vertical="top"/>
    </xf>
    <xf numFmtId="0" fontId="41" fillId="27" borderId="47" xfId="138" applyFont="1" applyFill="1" applyBorder="1" applyAlignment="1">
      <alignment horizontal="left" vertical="center" wrapText="1"/>
    </xf>
    <xf numFmtId="0" fontId="41" fillId="27" borderId="48" xfId="138" applyFont="1" applyFill="1" applyBorder="1" applyAlignment="1">
      <alignment horizontal="left" vertical="center" wrapText="1"/>
    </xf>
    <xf numFmtId="0" fontId="41" fillId="27" borderId="30" xfId="138" applyFont="1" applyFill="1" applyBorder="1" applyAlignment="1">
      <alignment horizontal="left" vertical="center" wrapText="1"/>
    </xf>
    <xf numFmtId="9" fontId="51" fillId="28" borderId="18" xfId="124" applyNumberFormat="1" applyFont="1" applyFill="1" applyBorder="1" applyAlignment="1">
      <alignment horizontal="center" vertical="center" wrapText="1"/>
    </xf>
    <xf numFmtId="0" fontId="51" fillId="28" borderId="23" xfId="124" applyFont="1" applyFill="1" applyBorder="1" applyAlignment="1">
      <alignment horizontal="center" vertical="center" wrapText="1"/>
    </xf>
    <xf numFmtId="0" fontId="32" fillId="26" borderId="47" xfId="124" applyFont="1" applyFill="1" applyBorder="1" applyAlignment="1">
      <alignment horizontal="center"/>
    </xf>
    <xf numFmtId="0" fontId="32" fillId="26" borderId="48" xfId="124" applyFont="1" applyFill="1" applyBorder="1" applyAlignment="1">
      <alignment horizontal="center"/>
    </xf>
    <xf numFmtId="0" fontId="32" fillId="26" borderId="30" xfId="124" applyFont="1" applyFill="1" applyBorder="1" applyAlignment="1">
      <alignment horizontal="center"/>
    </xf>
    <xf numFmtId="0" fontId="33" fillId="0" borderId="49" xfId="124" applyFont="1" applyFill="1" applyBorder="1" applyAlignment="1">
      <alignment horizontal="center" vertical="center"/>
    </xf>
    <xf numFmtId="0" fontId="33" fillId="0" borderId="0" xfId="124" applyFont="1" applyFill="1" applyBorder="1" applyAlignment="1">
      <alignment horizontal="center" vertical="center"/>
    </xf>
    <xf numFmtId="0" fontId="33" fillId="0" borderId="53" xfId="124" applyFont="1" applyFill="1" applyBorder="1" applyAlignment="1">
      <alignment horizontal="center" vertical="center"/>
    </xf>
    <xf numFmtId="0" fontId="34" fillId="28" borderId="37" xfId="124" applyFont="1" applyFill="1" applyBorder="1" applyAlignment="1">
      <alignment horizontal="left" vertical="top" wrapText="1"/>
    </xf>
    <xf numFmtId="0" fontId="33" fillId="28" borderId="49" xfId="124" applyFont="1" applyFill="1" applyBorder="1" applyAlignment="1">
      <alignment horizontal="left" vertical="center" wrapText="1"/>
    </xf>
    <xf numFmtId="0" fontId="33" fillId="28" borderId="0" xfId="124" applyFont="1" applyFill="1" applyBorder="1" applyAlignment="1">
      <alignment horizontal="left" vertical="center" wrapText="1"/>
    </xf>
    <xf numFmtId="0" fontId="33" fillId="28" borderId="53" xfId="124" applyFont="1" applyFill="1" applyBorder="1" applyAlignment="1">
      <alignment horizontal="left" vertical="center" wrapText="1"/>
    </xf>
    <xf numFmtId="0" fontId="38" fillId="0" borderId="0" xfId="124" applyFont="1" applyFill="1" applyBorder="1" applyAlignment="1">
      <alignment vertical="center" wrapText="1"/>
    </xf>
    <xf numFmtId="0" fontId="38" fillId="0" borderId="53" xfId="124" applyFont="1" applyFill="1" applyBorder="1" applyAlignment="1">
      <alignment vertical="center" wrapText="1"/>
    </xf>
    <xf numFmtId="0" fontId="47" fillId="28" borderId="18" xfId="124" applyFont="1" applyFill="1" applyBorder="1" applyAlignment="1">
      <alignment horizontal="center" vertical="center" wrapText="1"/>
    </xf>
    <xf numFmtId="0" fontId="39" fillId="28" borderId="26" xfId="124" applyFont="1" applyFill="1" applyBorder="1" applyAlignment="1">
      <alignment horizontal="center" vertical="center" wrapText="1"/>
    </xf>
    <xf numFmtId="0" fontId="39" fillId="28" borderId="23" xfId="124" applyFont="1" applyFill="1" applyBorder="1" applyAlignment="1">
      <alignment horizontal="center" vertical="center" wrapText="1"/>
    </xf>
    <xf numFmtId="0" fontId="34" fillId="28" borderId="15" xfId="124" applyFont="1" applyFill="1" applyBorder="1" applyAlignment="1">
      <alignment horizontal="left" vertical="center" wrapText="1"/>
    </xf>
    <xf numFmtId="0" fontId="34" fillId="28" borderId="15" xfId="124" applyFont="1" applyFill="1" applyBorder="1" applyAlignment="1">
      <alignment horizontal="justify" vertical="center" wrapText="1"/>
    </xf>
    <xf numFmtId="0" fontId="40" fillId="25" borderId="16" xfId="124" applyFont="1" applyFill="1" applyBorder="1" applyAlignment="1">
      <alignment horizontal="center" wrapText="1"/>
    </xf>
    <xf numFmtId="0" fontId="40" fillId="25" borderId="36" xfId="124" applyFont="1" applyFill="1" applyBorder="1" applyAlignment="1">
      <alignment horizontal="center" wrapText="1"/>
    </xf>
    <xf numFmtId="9" fontId="38" fillId="28" borderId="18" xfId="124" applyNumberFormat="1" applyFont="1" applyFill="1" applyBorder="1" applyAlignment="1">
      <alignment horizontal="center" vertical="center" wrapText="1"/>
    </xf>
    <xf numFmtId="0" fontId="33" fillId="25" borderId="50" xfId="124" applyFont="1" applyFill="1" applyBorder="1" applyAlignment="1">
      <alignment horizontal="center" vertical="center" wrapText="1"/>
    </xf>
    <xf numFmtId="0" fontId="33" fillId="25" borderId="48" xfId="124" applyFont="1" applyFill="1" applyBorder="1" applyAlignment="1">
      <alignment horizontal="center" vertical="center" wrapText="1"/>
    </xf>
    <xf numFmtId="0" fontId="33" fillId="25" borderId="30" xfId="124" applyFont="1" applyFill="1" applyBorder="1" applyAlignment="1">
      <alignment horizontal="center" vertical="center" wrapText="1"/>
    </xf>
    <xf numFmtId="0" fontId="33" fillId="28" borderId="32" xfId="124" applyFont="1" applyFill="1" applyBorder="1" applyAlignment="1">
      <alignment horizontal="left" vertical="center" wrapText="1"/>
    </xf>
    <xf numFmtId="0" fontId="33" fillId="28" borderId="33" xfId="124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38" fillId="28" borderId="19" xfId="124" applyFont="1" applyFill="1" applyBorder="1" applyAlignment="1">
      <alignment horizontal="center" vertical="center" wrapText="1"/>
    </xf>
    <xf numFmtId="0" fontId="38" fillId="28" borderId="27" xfId="124" applyFont="1" applyFill="1" applyBorder="1" applyAlignment="1">
      <alignment horizontal="center" vertical="center" wrapText="1"/>
    </xf>
    <xf numFmtId="0" fontId="38" fillId="28" borderId="24" xfId="124" applyFont="1" applyFill="1" applyBorder="1" applyAlignment="1">
      <alignment horizontal="center" vertical="center" wrapText="1"/>
    </xf>
    <xf numFmtId="0" fontId="33" fillId="28" borderId="46" xfId="124" applyFont="1" applyFill="1" applyBorder="1" applyAlignment="1">
      <alignment horizontal="left" vertical="center" wrapText="1"/>
    </xf>
    <xf numFmtId="0" fontId="33" fillId="28" borderId="52" xfId="124" applyFont="1" applyFill="1" applyBorder="1" applyAlignment="1">
      <alignment horizontal="left" vertical="center" wrapText="1"/>
    </xf>
    <xf numFmtId="0" fontId="33" fillId="28" borderId="34" xfId="124" applyFont="1" applyFill="1" applyBorder="1" applyAlignment="1">
      <alignment horizontal="left" vertical="center" wrapText="1"/>
    </xf>
    <xf numFmtId="0" fontId="34" fillId="28" borderId="28" xfId="124" applyFont="1" applyFill="1" applyBorder="1" applyAlignment="1">
      <alignment horizontal="left" vertical="center" wrapText="1"/>
    </xf>
    <xf numFmtId="0" fontId="38" fillId="28" borderId="40" xfId="124" applyFont="1" applyFill="1" applyBorder="1" applyAlignment="1">
      <alignment horizontal="justify" vertical="center" wrapText="1"/>
    </xf>
    <xf numFmtId="0" fontId="38" fillId="28" borderId="56" xfId="124" applyFont="1" applyFill="1" applyBorder="1" applyAlignment="1">
      <alignment horizontal="justify" vertical="center" wrapText="1"/>
    </xf>
    <xf numFmtId="0" fontId="38" fillId="28" borderId="39" xfId="124" applyFont="1" applyFill="1" applyBorder="1" applyAlignment="1">
      <alignment horizontal="justify" vertical="center" wrapText="1"/>
    </xf>
    <xf numFmtId="0" fontId="47" fillId="28" borderId="26" xfId="124" applyFont="1" applyFill="1" applyBorder="1" applyAlignment="1">
      <alignment horizontal="center" vertical="center" wrapText="1"/>
    </xf>
    <xf numFmtId="0" fontId="47" fillId="28" borderId="23" xfId="124" applyFont="1" applyFill="1" applyBorder="1" applyAlignment="1">
      <alignment horizontal="center" vertical="center" wrapText="1"/>
    </xf>
    <xf numFmtId="0" fontId="41" fillId="27" borderId="54" xfId="138" applyFont="1" applyFill="1" applyBorder="1" applyAlignment="1">
      <alignment horizontal="left" vertical="center" wrapText="1"/>
    </xf>
    <xf numFmtId="0" fontId="41" fillId="27" borderId="41" xfId="138" applyFont="1" applyFill="1" applyBorder="1" applyAlignment="1">
      <alignment horizontal="left" vertical="center" wrapText="1"/>
    </xf>
    <xf numFmtId="0" fontId="41" fillId="27" borderId="42" xfId="138" applyFont="1" applyFill="1" applyBorder="1" applyAlignment="1">
      <alignment horizontal="left" vertical="center" wrapText="1"/>
    </xf>
    <xf numFmtId="0" fontId="33" fillId="28" borderId="18" xfId="124" applyFont="1" applyFill="1" applyBorder="1" applyAlignment="1">
      <alignment horizontal="left" vertical="center" wrapText="1"/>
    </xf>
    <xf numFmtId="0" fontId="33" fillId="28" borderId="26" xfId="124" applyFont="1" applyFill="1" applyBorder="1" applyAlignment="1">
      <alignment horizontal="left" vertical="center" wrapText="1"/>
    </xf>
    <xf numFmtId="0" fontId="33" fillId="28" borderId="23" xfId="124" applyFont="1" applyFill="1" applyBorder="1" applyAlignment="1">
      <alignment horizontal="left" vertical="center" wrapText="1"/>
    </xf>
    <xf numFmtId="0" fontId="41" fillId="27" borderId="37" xfId="138" applyFont="1" applyFill="1" applyBorder="1" applyAlignment="1">
      <alignment horizontal="left" vertical="center" wrapText="1"/>
    </xf>
    <xf numFmtId="0" fontId="34" fillId="28" borderId="38" xfId="124" applyFont="1" applyFill="1" applyBorder="1" applyAlignment="1">
      <alignment horizontal="justify" vertical="center" wrapText="1"/>
    </xf>
    <xf numFmtId="0" fontId="34" fillId="28" borderId="21" xfId="124" applyFont="1" applyFill="1" applyBorder="1" applyAlignment="1">
      <alignment horizontal="justify" vertical="center" wrapText="1"/>
    </xf>
    <xf numFmtId="0" fontId="40" fillId="25" borderId="18" xfId="124" applyFont="1" applyFill="1" applyBorder="1" applyAlignment="1">
      <alignment horizontal="center" wrapText="1"/>
    </xf>
    <xf numFmtId="0" fontId="40" fillId="25" borderId="22" xfId="124" applyFont="1" applyFill="1" applyBorder="1" applyAlignment="1">
      <alignment horizontal="center" wrapText="1"/>
    </xf>
    <xf numFmtId="0" fontId="33" fillId="28" borderId="43" xfId="124" applyFont="1" applyFill="1" applyBorder="1" applyAlignment="1">
      <alignment horizontal="left" vertical="center" wrapText="1"/>
    </xf>
    <xf numFmtId="0" fontId="33" fillId="28" borderId="21" xfId="124" applyFont="1" applyFill="1" applyBorder="1" applyAlignment="1">
      <alignment horizontal="left" vertical="center" wrapText="1"/>
    </xf>
    <xf numFmtId="0" fontId="38" fillId="28" borderId="23" xfId="124" applyFont="1" applyFill="1" applyBorder="1" applyAlignment="1">
      <alignment horizontal="center" vertical="center" wrapText="1"/>
    </xf>
    <xf numFmtId="0" fontId="36" fillId="0" borderId="11" xfId="124" applyFont="1" applyFill="1" applyBorder="1" applyAlignment="1">
      <alignment horizontal="left" vertical="center" wrapText="1"/>
    </xf>
    <xf numFmtId="0" fontId="34" fillId="28" borderId="32" xfId="124" applyFont="1" applyFill="1" applyBorder="1" applyAlignment="1">
      <alignment horizontal="left" vertical="center" wrapText="1"/>
    </xf>
    <xf numFmtId="0" fontId="34" fillId="28" borderId="33" xfId="124" applyFont="1" applyFill="1" applyBorder="1" applyAlignment="1">
      <alignment horizontal="left" vertical="center" wrapText="1"/>
    </xf>
    <xf numFmtId="0" fontId="32" fillId="26" borderId="0" xfId="124" applyFont="1" applyFill="1" applyAlignment="1">
      <alignment horizontal="center"/>
    </xf>
    <xf numFmtId="0" fontId="33" fillId="28" borderId="0" xfId="124" applyFont="1" applyFill="1" applyBorder="1" applyAlignment="1">
      <alignment horizontal="center" vertical="center" wrapText="1"/>
    </xf>
    <xf numFmtId="0" fontId="33" fillId="28" borderId="55" xfId="124" applyFont="1" applyFill="1" applyBorder="1" applyAlignment="1">
      <alignment horizontal="center" vertical="center" wrapText="1"/>
    </xf>
    <xf numFmtId="0" fontId="33" fillId="28" borderId="43" xfId="124" applyFont="1" applyFill="1" applyBorder="1" applyAlignment="1">
      <alignment horizontal="left" vertical="top" wrapText="1"/>
    </xf>
    <xf numFmtId="0" fontId="33" fillId="28" borderId="21" xfId="124" applyFont="1" applyFill="1" applyBorder="1" applyAlignment="1">
      <alignment horizontal="left" vertical="top" wrapText="1"/>
    </xf>
    <xf numFmtId="0" fontId="33" fillId="28" borderId="32" xfId="124" applyFont="1" applyFill="1" applyBorder="1" applyAlignment="1">
      <alignment horizontal="center" vertical="top" wrapText="1"/>
    </xf>
    <xf numFmtId="0" fontId="33" fillId="28" borderId="33" xfId="124" applyFont="1" applyFill="1" applyBorder="1" applyAlignment="1">
      <alignment horizontal="center" vertical="top" wrapText="1"/>
    </xf>
    <xf numFmtId="0" fontId="33" fillId="28" borderId="18" xfId="124" applyFont="1" applyFill="1" applyBorder="1" applyAlignment="1">
      <alignment horizontal="center" vertical="top" wrapText="1"/>
    </xf>
    <xf numFmtId="0" fontId="33" fillId="28" borderId="26" xfId="124" applyFont="1" applyFill="1" applyBorder="1" applyAlignment="1">
      <alignment horizontal="center" vertical="top" wrapText="1"/>
    </xf>
    <xf numFmtId="0" fontId="33" fillId="28" borderId="23" xfId="124" applyFont="1" applyFill="1" applyBorder="1" applyAlignment="1">
      <alignment horizontal="center" vertical="top" wrapText="1"/>
    </xf>
    <xf numFmtId="0" fontId="38" fillId="28" borderId="18" xfId="124" applyFont="1" applyFill="1" applyBorder="1" applyAlignment="1">
      <alignment horizontal="left" vertical="center" wrapText="1"/>
    </xf>
    <xf numFmtId="0" fontId="38" fillId="28" borderId="22" xfId="124" applyFont="1" applyFill="1" applyBorder="1" applyAlignment="1">
      <alignment horizontal="left" vertical="center" wrapText="1"/>
    </xf>
    <xf numFmtId="9" fontId="38" fillId="28" borderId="18" xfId="124" applyNumberFormat="1" applyFont="1" applyFill="1" applyBorder="1" applyAlignment="1">
      <alignment horizontal="left" vertical="center" wrapText="1"/>
    </xf>
    <xf numFmtId="0" fontId="38" fillId="28" borderId="23" xfId="124" applyFont="1" applyFill="1" applyBorder="1" applyAlignment="1">
      <alignment horizontal="left" vertical="center" wrapText="1"/>
    </xf>
    <xf numFmtId="0" fontId="33" fillId="28" borderId="37" xfId="124" applyFont="1" applyFill="1" applyBorder="1" applyAlignment="1">
      <alignment horizontal="left" vertical="top" wrapText="1"/>
    </xf>
    <xf numFmtId="0" fontId="33" fillId="28" borderId="38" xfId="124" applyFont="1" applyFill="1" applyBorder="1" applyAlignment="1">
      <alignment horizontal="center" vertical="top" wrapText="1"/>
    </xf>
    <xf numFmtId="0" fontId="33" fillId="28" borderId="28" xfId="124" applyFont="1" applyFill="1" applyBorder="1" applyAlignment="1">
      <alignment horizontal="center" vertical="top" wrapText="1"/>
    </xf>
    <xf numFmtId="0" fontId="33" fillId="28" borderId="43" xfId="124" applyFont="1" applyFill="1" applyBorder="1" applyAlignment="1">
      <alignment horizontal="center" vertical="center" wrapText="1"/>
    </xf>
    <xf numFmtId="0" fontId="33" fillId="28" borderId="28" xfId="124" applyFont="1" applyFill="1" applyBorder="1" applyAlignment="1">
      <alignment horizontal="center" vertical="center" wrapText="1"/>
    </xf>
    <xf numFmtId="0" fontId="33" fillId="28" borderId="21" xfId="124" applyFont="1" applyFill="1" applyBorder="1" applyAlignment="1">
      <alignment horizontal="center" vertical="center" wrapText="1"/>
    </xf>
    <xf numFmtId="0" fontId="39" fillId="28" borderId="46" xfId="124" applyFont="1" applyFill="1" applyBorder="1" applyAlignment="1">
      <alignment horizontal="center" vertical="center" wrapText="1"/>
    </xf>
    <xf numFmtId="0" fontId="39" fillId="28" borderId="52" xfId="124" applyFont="1" applyFill="1" applyBorder="1" applyAlignment="1">
      <alignment horizontal="center" vertical="center" wrapText="1"/>
    </xf>
    <xf numFmtId="0" fontId="39" fillId="28" borderId="34" xfId="124" applyFont="1" applyFill="1" applyBorder="1" applyAlignment="1">
      <alignment horizontal="center" vertical="center" wrapText="1"/>
    </xf>
    <xf numFmtId="0" fontId="48" fillId="28" borderId="18" xfId="124" applyFont="1" applyFill="1" applyBorder="1" applyAlignment="1">
      <alignment horizontal="center" vertical="center" wrapText="1"/>
    </xf>
    <xf numFmtId="0" fontId="33" fillId="28" borderId="47" xfId="124" applyFont="1" applyFill="1" applyBorder="1" applyAlignment="1">
      <alignment horizontal="left" vertical="center" wrapText="1"/>
    </xf>
    <xf numFmtId="0" fontId="33" fillId="28" borderId="107" xfId="124" applyFont="1" applyFill="1" applyBorder="1" applyAlignment="1">
      <alignment horizontal="left" vertical="center" wrapText="1"/>
    </xf>
    <xf numFmtId="0" fontId="33" fillId="25" borderId="37" xfId="124" applyFont="1" applyFill="1" applyBorder="1" applyAlignment="1">
      <alignment horizontal="center" vertical="center" wrapText="1"/>
    </xf>
    <xf numFmtId="0" fontId="40" fillId="25" borderId="14" xfId="124" applyFont="1" applyFill="1" applyBorder="1" applyAlignment="1">
      <alignment horizontal="center" wrapText="1"/>
    </xf>
    <xf numFmtId="0" fontId="39" fillId="28" borderId="16" xfId="124" applyFont="1" applyFill="1" applyBorder="1" applyAlignment="1">
      <alignment horizontal="left" vertical="center" wrapText="1"/>
    </xf>
    <xf numFmtId="0" fontId="39" fillId="28" borderId="70" xfId="124" applyFont="1" applyFill="1" applyBorder="1" applyAlignment="1">
      <alignment horizontal="left" vertical="center" wrapText="1"/>
    </xf>
    <xf numFmtId="0" fontId="47" fillId="28" borderId="11" xfId="124" applyFont="1" applyFill="1" applyBorder="1" applyAlignment="1">
      <alignment horizontal="center" vertical="center" wrapText="1"/>
    </xf>
    <xf numFmtId="0" fontId="47" fillId="28" borderId="14" xfId="124" applyFont="1" applyFill="1" applyBorder="1" applyAlignment="1">
      <alignment horizontal="center" vertical="center" wrapText="1"/>
    </xf>
    <xf numFmtId="0" fontId="33" fillId="28" borderId="37" xfId="124" applyFont="1" applyFill="1" applyBorder="1" applyAlignment="1">
      <alignment horizontal="center" vertical="top" wrapText="1"/>
    </xf>
    <xf numFmtId="0" fontId="33" fillId="28" borderId="41" xfId="124" applyFont="1" applyFill="1" applyBorder="1" applyAlignment="1">
      <alignment horizontal="center" vertical="top" wrapText="1"/>
    </xf>
    <xf numFmtId="0" fontId="33" fillId="28" borderId="42" xfId="124" applyFont="1" applyFill="1" applyBorder="1" applyAlignment="1">
      <alignment horizontal="center" vertical="top" wrapText="1"/>
    </xf>
    <xf numFmtId="0" fontId="41" fillId="27" borderId="55" xfId="138" applyFont="1" applyFill="1" applyBorder="1" applyAlignment="1">
      <alignment horizontal="left" vertical="center" wrapText="1"/>
    </xf>
    <xf numFmtId="0" fontId="41" fillId="27" borderId="45" xfId="138" applyFont="1" applyFill="1" applyBorder="1" applyAlignment="1">
      <alignment horizontal="left" vertical="center" wrapText="1"/>
    </xf>
    <xf numFmtId="0" fontId="33" fillId="28" borderId="54" xfId="124" applyFont="1" applyFill="1" applyBorder="1" applyAlignment="1">
      <alignment horizontal="left" vertical="center" wrapText="1"/>
    </xf>
    <xf numFmtId="0" fontId="33" fillId="28" borderId="49" xfId="124" applyFont="1" applyFill="1" applyBorder="1" applyAlignment="1">
      <alignment horizontal="center" vertical="center" wrapText="1"/>
    </xf>
    <xf numFmtId="0" fontId="33" fillId="28" borderId="53" xfId="124" applyFont="1" applyFill="1" applyBorder="1" applyAlignment="1">
      <alignment horizontal="center" vertical="center" wrapText="1"/>
    </xf>
    <xf numFmtId="0" fontId="33" fillId="28" borderId="54" xfId="124" applyFont="1" applyFill="1" applyBorder="1" applyAlignment="1">
      <alignment horizontal="center" vertical="center" wrapText="1"/>
    </xf>
    <xf numFmtId="0" fontId="33" fillId="28" borderId="45" xfId="124" applyFont="1" applyFill="1" applyBorder="1" applyAlignment="1">
      <alignment horizontal="center" vertical="center" wrapText="1"/>
    </xf>
    <xf numFmtId="9" fontId="38" fillId="28" borderId="68" xfId="124" applyNumberFormat="1" applyFont="1" applyFill="1" applyBorder="1" applyAlignment="1">
      <alignment horizontal="center" vertical="center" wrapText="1"/>
    </xf>
    <xf numFmtId="0" fontId="33" fillId="28" borderId="43" xfId="124" applyFont="1" applyFill="1" applyBorder="1" applyAlignment="1">
      <alignment horizontal="center" vertical="top" wrapText="1"/>
    </xf>
    <xf numFmtId="0" fontId="33" fillId="28" borderId="21" xfId="124" applyFont="1" applyFill="1" applyBorder="1" applyAlignment="1">
      <alignment horizontal="center" vertical="top" wrapText="1"/>
    </xf>
    <xf numFmtId="0" fontId="53" fillId="28" borderId="26" xfId="124" applyFont="1" applyFill="1" applyBorder="1" applyAlignment="1">
      <alignment horizontal="center" vertical="center" wrapText="1"/>
    </xf>
    <xf numFmtId="0" fontId="53" fillId="28" borderId="23" xfId="124" applyFont="1" applyFill="1" applyBorder="1" applyAlignment="1">
      <alignment horizontal="center" vertical="center" wrapText="1"/>
    </xf>
    <xf numFmtId="0" fontId="48" fillId="28" borderId="26" xfId="124" applyFont="1" applyFill="1" applyBorder="1" applyAlignment="1">
      <alignment horizontal="center" vertical="center" wrapText="1"/>
    </xf>
    <xf numFmtId="0" fontId="48" fillId="28" borderId="23" xfId="124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7" fillId="28" borderId="0" xfId="124" applyFont="1" applyFill="1" applyAlignment="1">
      <alignment horizontal="left" wrapText="1"/>
    </xf>
    <xf numFmtId="0" fontId="0" fillId="0" borderId="11" xfId="0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41" fillId="27" borderId="66" xfId="138" applyFont="1" applyFill="1" applyBorder="1" applyAlignment="1">
      <alignment horizontal="center" vertical="center" wrapText="1"/>
    </xf>
    <xf numFmtId="0" fontId="41" fillId="27" borderId="71" xfId="138" applyFont="1" applyFill="1" applyBorder="1" applyAlignment="1">
      <alignment horizontal="center" vertical="center" wrapText="1"/>
    </xf>
    <xf numFmtId="0" fontId="56" fillId="25" borderId="22" xfId="124" applyFont="1" applyFill="1" applyBorder="1" applyAlignment="1">
      <alignment horizontal="center" vertical="center" wrapText="1"/>
    </xf>
    <xf numFmtId="0" fontId="56" fillId="25" borderId="69" xfId="124" applyFont="1" applyFill="1" applyBorder="1" applyAlignment="1">
      <alignment horizontal="center" vertical="center" wrapText="1"/>
    </xf>
    <xf numFmtId="0" fontId="56" fillId="25" borderId="11" xfId="124" applyFont="1" applyFill="1" applyBorder="1" applyAlignment="1">
      <alignment horizontal="center" vertical="center" wrapText="1"/>
    </xf>
    <xf numFmtId="0" fontId="56" fillId="25" borderId="62" xfId="124" applyFont="1" applyFill="1" applyBorder="1" applyAlignment="1">
      <alignment horizontal="center" vertical="center" wrapText="1"/>
    </xf>
    <xf numFmtId="49" fontId="56" fillId="25" borderId="18" xfId="124" applyNumberFormat="1" applyFont="1" applyFill="1" applyBorder="1" applyAlignment="1">
      <alignment horizontal="center" vertical="center" wrapText="1"/>
    </xf>
    <xf numFmtId="49" fontId="56" fillId="25" borderId="19" xfId="124" applyNumberFormat="1" applyFont="1" applyFill="1" applyBorder="1" applyAlignment="1">
      <alignment horizontal="center" vertical="center" wrapText="1"/>
    </xf>
    <xf numFmtId="49" fontId="56" fillId="25" borderId="38" xfId="124" applyNumberFormat="1" applyFont="1" applyFill="1" applyBorder="1" applyAlignment="1">
      <alignment horizontal="center" vertical="center" wrapText="1"/>
    </xf>
    <xf numFmtId="49" fontId="56" fillId="25" borderId="51" xfId="124" applyNumberFormat="1" applyFont="1" applyFill="1" applyBorder="1" applyAlignment="1">
      <alignment horizontal="center" vertical="center" wrapText="1"/>
    </xf>
    <xf numFmtId="0" fontId="56" fillId="25" borderId="18" xfId="124" applyFont="1" applyFill="1" applyBorder="1" applyAlignment="1">
      <alignment horizontal="center" vertical="center" wrapText="1"/>
    </xf>
    <xf numFmtId="0" fontId="56" fillId="25" borderId="19" xfId="124" applyFont="1" applyFill="1" applyBorder="1" applyAlignment="1">
      <alignment horizontal="center" vertical="center" wrapText="1"/>
    </xf>
    <xf numFmtId="0" fontId="56" fillId="25" borderId="35" xfId="124" applyFont="1" applyFill="1" applyBorder="1" applyAlignment="1">
      <alignment horizontal="center" vertical="center" wrapText="1"/>
    </xf>
    <xf numFmtId="0" fontId="56" fillId="25" borderId="25" xfId="124" applyFont="1" applyFill="1" applyBorder="1" applyAlignment="1">
      <alignment horizontal="center" vertical="center" wrapText="1"/>
    </xf>
    <xf numFmtId="0" fontId="56" fillId="25" borderId="71" xfId="124" applyFont="1" applyFill="1" applyBorder="1" applyAlignment="1">
      <alignment horizontal="center" vertical="center" wrapText="1"/>
    </xf>
    <xf numFmtId="0" fontId="56" fillId="25" borderId="67" xfId="124" applyFont="1" applyFill="1" applyBorder="1" applyAlignment="1">
      <alignment horizontal="center" vertical="center" wrapText="1"/>
    </xf>
    <xf numFmtId="0" fontId="56" fillId="25" borderId="31" xfId="124" applyFont="1" applyFill="1" applyBorder="1" applyAlignment="1">
      <alignment horizontal="center" vertical="center" wrapText="1"/>
    </xf>
    <xf numFmtId="0" fontId="56" fillId="25" borderId="38" xfId="124" applyFont="1" applyFill="1" applyBorder="1" applyAlignment="1">
      <alignment horizontal="center" vertical="center" wrapText="1"/>
    </xf>
    <xf numFmtId="0" fontId="56" fillId="25" borderId="33" xfId="124" applyFont="1" applyFill="1" applyBorder="1" applyAlignment="1">
      <alignment horizontal="center" vertical="center" wrapText="1"/>
    </xf>
    <xf numFmtId="0" fontId="56" fillId="25" borderId="40" xfId="124" applyFont="1" applyFill="1" applyBorder="1" applyAlignment="1">
      <alignment horizontal="center" vertical="center" wrapText="1"/>
    </xf>
    <xf numFmtId="0" fontId="37" fillId="26" borderId="0" xfId="124" applyFont="1" applyFill="1" applyAlignment="1">
      <alignment horizontal="left" wrapText="1"/>
    </xf>
    <xf numFmtId="0" fontId="41" fillId="27" borderId="101" xfId="138" applyFont="1" applyFill="1" applyBorder="1" applyAlignment="1">
      <alignment horizontal="center" vertical="center" wrapText="1"/>
    </xf>
    <xf numFmtId="0" fontId="41" fillId="27" borderId="52" xfId="138" applyFont="1" applyFill="1" applyBorder="1" applyAlignment="1">
      <alignment horizontal="center" vertical="center" wrapText="1"/>
    </xf>
    <xf numFmtId="0" fontId="41" fillId="27" borderId="34" xfId="138" applyFont="1" applyFill="1" applyBorder="1" applyAlignment="1">
      <alignment horizontal="center" vertical="center" wrapText="1"/>
    </xf>
    <xf numFmtId="0" fontId="41" fillId="27" borderId="37" xfId="138" applyFont="1" applyFill="1" applyBorder="1" applyAlignment="1">
      <alignment horizontal="center" vertical="center" wrapText="1"/>
    </xf>
    <xf numFmtId="0" fontId="41" fillId="27" borderId="42" xfId="138" applyFont="1" applyFill="1" applyBorder="1" applyAlignment="1">
      <alignment horizontal="center" vertical="center" wrapText="1"/>
    </xf>
    <xf numFmtId="0" fontId="41" fillId="27" borderId="47" xfId="138" applyFont="1" applyFill="1" applyBorder="1" applyAlignment="1">
      <alignment horizontal="center" vertical="center" wrapText="1"/>
    </xf>
    <xf numFmtId="0" fontId="41" fillId="27" borderId="48" xfId="138" applyFont="1" applyFill="1" applyBorder="1" applyAlignment="1">
      <alignment horizontal="center" vertical="center" wrapText="1"/>
    </xf>
    <xf numFmtId="0" fontId="41" fillId="27" borderId="30" xfId="138" applyFont="1" applyFill="1" applyBorder="1" applyAlignment="1">
      <alignment horizontal="center" vertical="center" wrapText="1"/>
    </xf>
    <xf numFmtId="0" fontId="41" fillId="27" borderId="54" xfId="138" applyFont="1" applyFill="1" applyBorder="1" applyAlignment="1">
      <alignment horizontal="center" vertical="center" wrapText="1"/>
    </xf>
    <xf numFmtId="0" fontId="41" fillId="27" borderId="55" xfId="138" applyFont="1" applyFill="1" applyBorder="1" applyAlignment="1">
      <alignment horizontal="center" vertical="center" wrapText="1"/>
    </xf>
    <xf numFmtId="0" fontId="41" fillId="27" borderId="45" xfId="138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6" fillId="25" borderId="92" xfId="124" applyFont="1" applyFill="1" applyBorder="1" applyAlignment="1">
      <alignment horizontal="center" vertical="center" wrapText="1"/>
    </xf>
    <xf numFmtId="49" fontId="56" fillId="25" borderId="28" xfId="124" applyNumberFormat="1" applyFont="1" applyFill="1" applyBorder="1" applyAlignment="1">
      <alignment horizontal="center" vertical="center" wrapText="1"/>
    </xf>
    <xf numFmtId="0" fontId="56" fillId="25" borderId="13" xfId="124" applyFont="1" applyFill="1" applyBorder="1" applyAlignment="1">
      <alignment horizontal="center" vertical="center" wrapText="1"/>
    </xf>
    <xf numFmtId="0" fontId="56" fillId="25" borderId="91" xfId="124" applyFont="1" applyFill="1" applyBorder="1" applyAlignment="1">
      <alignment horizontal="center" vertical="center" wrapText="1"/>
    </xf>
    <xf numFmtId="0" fontId="32" fillId="28" borderId="0" xfId="124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55" fillId="0" borderId="13" xfId="0" applyFont="1" applyBorder="1" applyAlignment="1">
      <alignment horizontal="center" wrapText="1"/>
    </xf>
    <xf numFmtId="0" fontId="55" fillId="0" borderId="17" xfId="0" applyFont="1" applyBorder="1" applyAlignment="1">
      <alignment horizontal="center" wrapText="1"/>
    </xf>
    <xf numFmtId="0" fontId="55" fillId="0" borderId="16" xfId="0" applyFont="1" applyBorder="1" applyAlignment="1">
      <alignment horizont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103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0" borderId="103" xfId="0" applyBorder="1" applyAlignment="1">
      <alignment horizontal="center"/>
    </xf>
    <xf numFmtId="0" fontId="55" fillId="0" borderId="103" xfId="0" applyFont="1" applyBorder="1" applyAlignment="1">
      <alignment horizontal="center" wrapText="1"/>
    </xf>
    <xf numFmtId="49" fontId="0" fillId="0" borderId="103" xfId="0" applyNumberForma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3" xfId="0" applyFill="1" applyBorder="1" applyAlignment="1">
      <alignment horizontal="center" vertical="center" wrapText="1"/>
    </xf>
    <xf numFmtId="0" fontId="41" fillId="27" borderId="67" xfId="138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2" fillId="0" borderId="103" xfId="124" applyFont="1" applyFill="1" applyBorder="1" applyAlignment="1">
      <alignment horizontal="center" vertical="center" wrapText="1"/>
    </xf>
    <xf numFmtId="0" fontId="32" fillId="0" borderId="17" xfId="124" applyFont="1" applyFill="1" applyBorder="1" applyAlignment="1">
      <alignment horizontal="center" vertical="center" wrapText="1"/>
    </xf>
    <xf numFmtId="0" fontId="32" fillId="0" borderId="109" xfId="124" applyFont="1" applyFill="1" applyBorder="1" applyAlignment="1">
      <alignment horizontal="center" vertical="center" wrapText="1"/>
    </xf>
    <xf numFmtId="49" fontId="56" fillId="25" borderId="40" xfId="124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41" fillId="27" borderId="53" xfId="138" applyFont="1" applyFill="1" applyBorder="1" applyAlignment="1">
      <alignment horizontal="center" vertical="center" wrapText="1"/>
    </xf>
    <xf numFmtId="49" fontId="56" fillId="25" borderId="14" xfId="124" applyNumberFormat="1" applyFont="1" applyFill="1" applyBorder="1" applyAlignment="1">
      <alignment horizontal="center" vertical="center" wrapText="1"/>
    </xf>
    <xf numFmtId="49" fontId="56" fillId="25" borderId="65" xfId="124" applyNumberFormat="1" applyFont="1" applyFill="1" applyBorder="1" applyAlignment="1">
      <alignment horizontal="center" vertical="center" wrapText="1"/>
    </xf>
    <xf numFmtId="0" fontId="56" fillId="25" borderId="49" xfId="124" applyFont="1" applyFill="1" applyBorder="1" applyAlignment="1">
      <alignment horizontal="center" vertical="center" wrapText="1"/>
    </xf>
    <xf numFmtId="0" fontId="56" fillId="25" borderId="66" xfId="124" applyFont="1" applyFill="1" applyBorder="1" applyAlignment="1">
      <alignment horizontal="center" vertical="center" wrapText="1"/>
    </xf>
    <xf numFmtId="0" fontId="56" fillId="25" borderId="106" xfId="124" applyFont="1" applyFill="1" applyBorder="1" applyAlignment="1">
      <alignment horizontal="center" vertical="center" wrapText="1"/>
    </xf>
    <xf numFmtId="0" fontId="56" fillId="25" borderId="46" xfId="124" applyFont="1" applyFill="1" applyBorder="1" applyAlignment="1">
      <alignment horizontal="center" vertical="center" wrapText="1"/>
    </xf>
    <xf numFmtId="0" fontId="56" fillId="25" borderId="32" xfId="124" applyFont="1" applyFill="1" applyBorder="1" applyAlignment="1">
      <alignment horizontal="center" vertical="center" wrapText="1"/>
    </xf>
    <xf numFmtId="0" fontId="41" fillId="42" borderId="101" xfId="138" applyFont="1" applyFill="1" applyBorder="1" applyAlignment="1">
      <alignment horizontal="center" vertical="center" wrapText="1"/>
    </xf>
    <xf numFmtId="0" fontId="41" fillId="42" borderId="52" xfId="138" applyFont="1" applyFill="1" applyBorder="1" applyAlignment="1">
      <alignment horizontal="center" vertical="center" wrapText="1"/>
    </xf>
    <xf numFmtId="0" fontId="76" fillId="42" borderId="103" xfId="124" applyFont="1" applyFill="1" applyBorder="1" applyAlignment="1">
      <alignment horizontal="center" vertical="center" wrapText="1"/>
    </xf>
    <xf numFmtId="0" fontId="76" fillId="42" borderId="17" xfId="124" applyFont="1" applyFill="1" applyBorder="1" applyAlignment="1">
      <alignment horizontal="center" vertical="center" wrapText="1"/>
    </xf>
    <xf numFmtId="0" fontId="41" fillId="27" borderId="103" xfId="138" applyFont="1" applyFill="1" applyBorder="1" applyAlignment="1">
      <alignment horizontal="center" vertical="center" wrapText="1"/>
    </xf>
    <xf numFmtId="0" fontId="41" fillId="27" borderId="16" xfId="138" applyFont="1" applyFill="1" applyBorder="1" applyAlignment="1">
      <alignment horizontal="center" vertical="center" wrapText="1"/>
    </xf>
    <xf numFmtId="0" fontId="56" fillId="25" borderId="30" xfId="124" applyFont="1" applyFill="1" applyBorder="1" applyAlignment="1">
      <alignment horizontal="center" vertical="center" wrapText="1"/>
    </xf>
    <xf numFmtId="0" fontId="56" fillId="25" borderId="53" xfId="124" applyFont="1" applyFill="1" applyBorder="1" applyAlignment="1">
      <alignment horizontal="center" vertical="center" wrapText="1"/>
    </xf>
    <xf numFmtId="0" fontId="56" fillId="25" borderId="45" xfId="124" applyFont="1" applyFill="1" applyBorder="1" applyAlignment="1">
      <alignment horizontal="center" vertical="center" wrapText="1"/>
    </xf>
    <xf numFmtId="49" fontId="56" fillId="25" borderId="31" xfId="124" applyNumberFormat="1" applyFont="1" applyFill="1" applyBorder="1" applyAlignment="1">
      <alignment horizontal="center" vertical="center" wrapText="1"/>
    </xf>
    <xf numFmtId="49" fontId="56" fillId="25" borderId="61" xfId="124" applyNumberFormat="1" applyFont="1" applyFill="1" applyBorder="1" applyAlignment="1">
      <alignment horizontal="center" vertical="center" wrapText="1"/>
    </xf>
    <xf numFmtId="0" fontId="56" fillId="26" borderId="93" xfId="124" applyFont="1" applyFill="1" applyBorder="1" applyAlignment="1">
      <alignment horizontal="center" vertical="center" wrapText="1"/>
    </xf>
    <xf numFmtId="0" fontId="37" fillId="26" borderId="71" xfId="124" applyFont="1" applyFill="1" applyBorder="1" applyAlignment="1">
      <alignment horizontal="center" vertical="center" wrapText="1"/>
    </xf>
    <xf numFmtId="0" fontId="37" fillId="26" borderId="100" xfId="124" applyFont="1" applyFill="1" applyBorder="1" applyAlignment="1">
      <alignment horizontal="center" vertical="center" wrapText="1"/>
    </xf>
    <xf numFmtId="0" fontId="34" fillId="0" borderId="91" xfId="124" applyFont="1" applyBorder="1" applyAlignment="1">
      <alignment horizontal="center" vertical="center" wrapText="1"/>
    </xf>
    <xf numFmtId="0" fontId="34" fillId="0" borderId="67" xfId="124" applyFont="1" applyBorder="1" applyAlignment="1">
      <alignment horizontal="center" vertical="center" wrapText="1"/>
    </xf>
    <xf numFmtId="0" fontId="56" fillId="26" borderId="75" xfId="124" applyFont="1" applyFill="1" applyBorder="1" applyAlignment="1">
      <alignment horizontal="center" vertical="center" wrapText="1"/>
    </xf>
    <xf numFmtId="0" fontId="56" fillId="26" borderId="28" xfId="124" applyFont="1" applyFill="1" applyBorder="1" applyAlignment="1">
      <alignment horizontal="center" vertical="center" wrapText="1"/>
    </xf>
    <xf numFmtId="0" fontId="56" fillId="26" borderId="80" xfId="124" applyFont="1" applyFill="1" applyBorder="1" applyAlignment="1">
      <alignment horizontal="center" vertical="center" wrapText="1"/>
    </xf>
    <xf numFmtId="0" fontId="56" fillId="26" borderId="87" xfId="124" applyFont="1" applyFill="1" applyBorder="1" applyAlignment="1">
      <alignment horizontal="center" vertical="center" wrapText="1"/>
    </xf>
    <xf numFmtId="0" fontId="56" fillId="26" borderId="0" xfId="124" applyFont="1" applyFill="1" applyBorder="1" applyAlignment="1">
      <alignment horizontal="center" vertical="center" wrapText="1"/>
    </xf>
    <xf numFmtId="0" fontId="62" fillId="0" borderId="65" xfId="124" applyFont="1" applyFill="1" applyBorder="1" applyAlignment="1">
      <alignment horizontal="center" vertical="center" wrapText="1"/>
    </xf>
    <xf numFmtId="0" fontId="62" fillId="0" borderId="79" xfId="124" applyFont="1" applyFill="1" applyBorder="1" applyAlignment="1">
      <alignment horizontal="center" vertical="center" wrapText="1"/>
    </xf>
    <xf numFmtId="0" fontId="62" fillId="0" borderId="70" xfId="124" applyFont="1" applyFill="1" applyBorder="1" applyAlignment="1">
      <alignment horizontal="center" vertical="center" wrapText="1"/>
    </xf>
    <xf numFmtId="0" fontId="66" fillId="0" borderId="91" xfId="124" applyFont="1" applyFill="1" applyBorder="1" applyAlignment="1">
      <alignment horizontal="center" vertical="center" wrapText="1"/>
    </xf>
    <xf numFmtId="0" fontId="66" fillId="0" borderId="77" xfId="124" applyFont="1" applyFill="1" applyBorder="1" applyAlignment="1">
      <alignment horizontal="center" vertical="center" wrapText="1"/>
    </xf>
    <xf numFmtId="0" fontId="66" fillId="0" borderId="11" xfId="124" applyFont="1" applyFill="1" applyBorder="1" applyAlignment="1">
      <alignment horizontal="center" vertical="center" wrapText="1"/>
    </xf>
    <xf numFmtId="0" fontId="66" fillId="0" borderId="13" xfId="124" applyFont="1" applyFill="1" applyBorder="1" applyAlignment="1">
      <alignment horizontal="center" vertical="center" wrapText="1"/>
    </xf>
    <xf numFmtId="49" fontId="56" fillId="25" borderId="32" xfId="124" applyNumberFormat="1" applyFont="1" applyFill="1" applyBorder="1" applyAlignment="1">
      <alignment horizontal="center" vertical="center" wrapText="1"/>
    </xf>
    <xf numFmtId="49" fontId="56" fillId="25" borderId="62" xfId="124" applyNumberFormat="1" applyFont="1" applyFill="1" applyBorder="1" applyAlignment="1">
      <alignment horizontal="center" vertical="center" wrapText="1"/>
    </xf>
    <xf numFmtId="0" fontId="56" fillId="25" borderId="63" xfId="124" applyFont="1" applyFill="1" applyBorder="1" applyAlignment="1">
      <alignment horizontal="center" vertical="center" wrapText="1"/>
    </xf>
    <xf numFmtId="0" fontId="41" fillId="27" borderId="41" xfId="138" applyFont="1" applyFill="1" applyBorder="1" applyAlignment="1">
      <alignment horizontal="center" vertical="center" wrapText="1"/>
    </xf>
    <xf numFmtId="49" fontId="56" fillId="25" borderId="13" xfId="124" applyNumberFormat="1" applyFont="1" applyFill="1" applyBorder="1" applyAlignment="1">
      <alignment horizontal="center" vertical="center" wrapText="1"/>
    </xf>
    <xf numFmtId="49" fontId="56" fillId="25" borderId="52" xfId="124" applyNumberFormat="1" applyFont="1" applyFill="1" applyBorder="1" applyAlignment="1">
      <alignment horizontal="center" vertical="center" wrapText="1"/>
    </xf>
    <xf numFmtId="49" fontId="56" fillId="25" borderId="56" xfId="124" applyNumberFormat="1" applyFont="1" applyFill="1" applyBorder="1" applyAlignment="1">
      <alignment horizontal="center" vertical="center" wrapText="1"/>
    </xf>
    <xf numFmtId="0" fontId="37" fillId="26" borderId="66" xfId="124" applyFont="1" applyFill="1" applyBorder="1" applyAlignment="1">
      <alignment horizontal="center" vertical="center" wrapText="1"/>
    </xf>
    <xf numFmtId="0" fontId="37" fillId="26" borderId="67" xfId="124" applyFont="1" applyFill="1" applyBorder="1" applyAlignment="1">
      <alignment horizontal="center" vertical="center" wrapText="1"/>
    </xf>
    <xf numFmtId="0" fontId="37" fillId="0" borderId="43" xfId="124" applyFont="1" applyFill="1" applyBorder="1" applyAlignment="1">
      <alignment horizontal="center" vertical="center" wrapText="1"/>
    </xf>
    <xf numFmtId="0" fontId="37" fillId="0" borderId="28" xfId="124" applyFont="1" applyFill="1" applyBorder="1" applyAlignment="1">
      <alignment horizontal="center" vertical="center" wrapText="1"/>
    </xf>
    <xf numFmtId="0" fontId="37" fillId="0" borderId="51" xfId="124" applyFont="1" applyFill="1" applyBorder="1" applyAlignment="1">
      <alignment horizontal="center" vertical="center" wrapText="1"/>
    </xf>
    <xf numFmtId="0" fontId="56" fillId="41" borderId="27" xfId="124" applyFont="1" applyFill="1" applyBorder="1" applyAlignment="1">
      <alignment horizontal="center" vertical="center" wrapText="1"/>
    </xf>
    <xf numFmtId="0" fontId="56" fillId="41" borderId="24" xfId="124" applyFont="1" applyFill="1" applyBorder="1" applyAlignment="1">
      <alignment horizontal="center" vertical="center" wrapText="1"/>
    </xf>
    <xf numFmtId="0" fontId="56" fillId="25" borderId="101" xfId="124" applyFont="1" applyFill="1" applyBorder="1" applyAlignment="1">
      <alignment horizontal="center" vertical="center" wrapText="1"/>
    </xf>
    <xf numFmtId="0" fontId="56" fillId="25" borderId="108" xfId="124" applyFont="1" applyFill="1" applyBorder="1" applyAlignment="1">
      <alignment horizontal="center" vertical="center" wrapText="1"/>
    </xf>
    <xf numFmtId="0" fontId="56" fillId="25" borderId="61" xfId="124" applyFont="1" applyFill="1" applyBorder="1" applyAlignment="1">
      <alignment horizontal="center" vertical="center" wrapText="1"/>
    </xf>
    <xf numFmtId="0" fontId="56" fillId="25" borderId="48" xfId="124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32" fillId="0" borderId="0" xfId="138" applyFont="1" applyAlignment="1">
      <alignment horizontal="center"/>
    </xf>
    <xf numFmtId="0" fontId="33" fillId="0" borderId="0" xfId="138" quotePrefix="1" applyFont="1" applyAlignment="1">
      <alignment horizontal="center"/>
    </xf>
    <xf numFmtId="0" fontId="33" fillId="0" borderId="0" xfId="138" applyFont="1" applyAlignment="1">
      <alignment horizontal="center"/>
    </xf>
    <xf numFmtId="0" fontId="41" fillId="27" borderId="41" xfId="138" quotePrefix="1" applyFont="1" applyFill="1" applyBorder="1" applyAlignment="1">
      <alignment horizontal="center" vertical="center" wrapText="1"/>
    </xf>
    <xf numFmtId="0" fontId="41" fillId="27" borderId="42" xfId="138" quotePrefix="1" applyFont="1" applyFill="1" applyBorder="1" applyAlignment="1">
      <alignment horizontal="center" vertical="center" wrapText="1"/>
    </xf>
    <xf numFmtId="0" fontId="41" fillId="27" borderId="29" xfId="138" applyFont="1" applyFill="1" applyBorder="1" applyAlignment="1">
      <alignment horizontal="center" vertical="center" wrapText="1"/>
    </xf>
    <xf numFmtId="0" fontId="41" fillId="27" borderId="111" xfId="138" applyFont="1" applyFill="1" applyBorder="1" applyAlignment="1">
      <alignment horizontal="center" vertical="center" wrapText="1"/>
    </xf>
    <xf numFmtId="0" fontId="33" fillId="25" borderId="30" xfId="138" applyFont="1" applyFill="1" applyBorder="1" applyAlignment="1">
      <alignment horizontal="center" vertical="center" wrapText="1"/>
    </xf>
    <xf numFmtId="0" fontId="33" fillId="25" borderId="45" xfId="138" applyFont="1" applyFill="1" applyBorder="1" applyAlignment="1">
      <alignment horizontal="center" vertical="center" wrapText="1"/>
    </xf>
    <xf numFmtId="0" fontId="41" fillId="27" borderId="37" xfId="138" quotePrefix="1" applyFont="1" applyFill="1" applyBorder="1" applyAlignment="1">
      <alignment horizontal="center" vertical="center" wrapText="1"/>
    </xf>
  </cellXfs>
  <cellStyles count="454">
    <cellStyle name="20% - Énfasis1 2" xfId="1"/>
    <cellStyle name="20% - Énfasis1 2 2" xfId="2"/>
    <cellStyle name="20% - Énfasis1 2 3" xfId="195"/>
    <cellStyle name="20% - Énfasis1 2 4" xfId="340"/>
    <cellStyle name="20% - Énfasis1 2 5" xfId="423"/>
    <cellStyle name="20% - Énfasis1 3" xfId="194"/>
    <cellStyle name="20% - Énfasis1 4" xfId="317"/>
    <cellStyle name="20% - Énfasis1 5" xfId="421"/>
    <cellStyle name="20% - Énfasis2 2" xfId="3"/>
    <cellStyle name="20% - Énfasis2 2 2" xfId="4"/>
    <cellStyle name="20% - Énfasis2 2 3" xfId="197"/>
    <cellStyle name="20% - Énfasis2 2 4" xfId="337"/>
    <cellStyle name="20% - Énfasis2 2 5" xfId="397"/>
    <cellStyle name="20% - Énfasis2 3" xfId="196"/>
    <cellStyle name="20% - Énfasis2 4" xfId="342"/>
    <cellStyle name="20% - Énfasis2 5" xfId="418"/>
    <cellStyle name="20% - Énfasis3 2" xfId="5"/>
    <cellStyle name="20% - Énfasis3 2 2" xfId="6"/>
    <cellStyle name="20% - Énfasis3 2 3" xfId="199"/>
    <cellStyle name="20% - Énfasis3 2 4" xfId="315"/>
    <cellStyle name="20% - Énfasis3 2 5" xfId="395"/>
    <cellStyle name="20% - Énfasis3 3" xfId="198"/>
    <cellStyle name="20% - Énfasis3 4" xfId="316"/>
    <cellStyle name="20% - Énfasis3 5" xfId="396"/>
    <cellStyle name="20% - Énfasis4 2" xfId="7"/>
    <cellStyle name="20% - Énfasis4 2 2" xfId="8"/>
    <cellStyle name="20% - Énfasis4 2 3" xfId="201"/>
    <cellStyle name="20% - Énfasis4 2 4" xfId="313"/>
    <cellStyle name="20% - Énfasis4 2 5" xfId="393"/>
    <cellStyle name="20% - Énfasis4 3" xfId="200"/>
    <cellStyle name="20% - Énfasis4 4" xfId="314"/>
    <cellStyle name="20% - Énfasis4 5" xfId="394"/>
    <cellStyle name="20% - Énfasis5 2" xfId="9"/>
    <cellStyle name="20% - Énfasis5 2 2" xfId="10"/>
    <cellStyle name="20% - Énfasis5 2 3" xfId="203"/>
    <cellStyle name="20% - Énfasis5 2 4" xfId="311"/>
    <cellStyle name="20% - Énfasis5 2 5" xfId="391"/>
    <cellStyle name="20% - Énfasis5 3" xfId="202"/>
    <cellStyle name="20% - Énfasis5 4" xfId="312"/>
    <cellStyle name="20% - Énfasis5 5" xfId="392"/>
    <cellStyle name="20% - Énfasis6 2" xfId="11"/>
    <cellStyle name="20% - Énfasis6 2 2" xfId="12"/>
    <cellStyle name="20% - Énfasis6 2 3" xfId="205"/>
    <cellStyle name="20% - Énfasis6 2 4" xfId="309"/>
    <cellStyle name="20% - Énfasis6 2 5" xfId="419"/>
    <cellStyle name="20% - Énfasis6 3" xfId="204"/>
    <cellStyle name="20% - Énfasis6 4" xfId="310"/>
    <cellStyle name="20% - Énfasis6 5" xfId="390"/>
    <cellStyle name="40% - Énfasis1 2" xfId="13"/>
    <cellStyle name="40% - Énfasis1 2 2" xfId="14"/>
    <cellStyle name="40% - Énfasis1 2 3" xfId="207"/>
    <cellStyle name="40% - Énfasis1 2 4" xfId="308"/>
    <cellStyle name="40% - Énfasis1 2 5" xfId="388"/>
    <cellStyle name="40% - Énfasis1 3" xfId="206"/>
    <cellStyle name="40% - Énfasis1 4" xfId="338"/>
    <cellStyle name="40% - Énfasis1 5" xfId="389"/>
    <cellStyle name="40% - Énfasis2 2" xfId="15"/>
    <cellStyle name="40% - Énfasis2 2 2" xfId="16"/>
    <cellStyle name="40% - Énfasis2 2 3" xfId="209"/>
    <cellStyle name="40% - Énfasis2 2 4" xfId="306"/>
    <cellStyle name="40% - Énfasis2 2 5" xfId="386"/>
    <cellStyle name="40% - Énfasis2 3" xfId="208"/>
    <cellStyle name="40% - Énfasis2 4" xfId="307"/>
    <cellStyle name="40% - Énfasis2 5" xfId="387"/>
    <cellStyle name="40% - Énfasis3 2" xfId="17"/>
    <cellStyle name="40% - Énfasis3 2 2" xfId="18"/>
    <cellStyle name="40% - Énfasis3 2 3" xfId="211"/>
    <cellStyle name="40% - Énfasis3 2 4" xfId="304"/>
    <cellStyle name="40% - Énfasis3 2 5" xfId="384"/>
    <cellStyle name="40% - Énfasis3 3" xfId="210"/>
    <cellStyle name="40% - Énfasis3 4" xfId="305"/>
    <cellStyle name="40% - Énfasis3 5" xfId="385"/>
    <cellStyle name="40% - Énfasis4 2" xfId="19"/>
    <cellStyle name="40% - Énfasis4 2 2" xfId="20"/>
    <cellStyle name="40% - Énfasis4 2 3" xfId="213"/>
    <cellStyle name="40% - Énfasis4 2 4" xfId="339"/>
    <cellStyle name="40% - Énfasis4 2 5" xfId="422"/>
    <cellStyle name="40% - Énfasis4 3" xfId="212"/>
    <cellStyle name="40% - Énfasis4 4" xfId="303"/>
    <cellStyle name="40% - Énfasis4 5" xfId="420"/>
    <cellStyle name="40% - Énfasis5 2" xfId="21"/>
    <cellStyle name="40% - Énfasis5 2 2" xfId="22"/>
    <cellStyle name="40% - Énfasis5 2 3" xfId="215"/>
    <cellStyle name="40% - Énfasis5 2 4" xfId="300"/>
    <cellStyle name="40% - Énfasis5 2 5" xfId="380"/>
    <cellStyle name="40% - Énfasis5 3" xfId="214"/>
    <cellStyle name="40% - Énfasis5 4" xfId="341"/>
    <cellStyle name="40% - Énfasis5 5" xfId="381"/>
    <cellStyle name="40% - Énfasis6 2" xfId="23"/>
    <cellStyle name="40% - Énfasis6 2 2" xfId="24"/>
    <cellStyle name="40% - Énfasis6 2 3" xfId="217"/>
    <cellStyle name="40% - Énfasis6 2 4" xfId="296"/>
    <cellStyle name="40% - Énfasis6 2 5" xfId="376"/>
    <cellStyle name="40% - Énfasis6 3" xfId="216"/>
    <cellStyle name="40% - Énfasis6 4" xfId="299"/>
    <cellStyle name="40% - Énfasis6 5" xfId="377"/>
    <cellStyle name="60% - Énfasis1 2" xfId="25"/>
    <cellStyle name="60% - Énfasis1 2 2" xfId="26"/>
    <cellStyle name="60% - Énfasis1 2 3" xfId="219"/>
    <cellStyle name="60% - Énfasis1 2 4" xfId="294"/>
    <cellStyle name="60% - Énfasis1 2 5" xfId="374"/>
    <cellStyle name="60% - Énfasis1 3" xfId="218"/>
    <cellStyle name="60% - Énfasis1 4" xfId="295"/>
    <cellStyle name="60% - Énfasis1 5" xfId="375"/>
    <cellStyle name="60% - Énfasis2 2" xfId="27"/>
    <cellStyle name="60% - Énfasis2 2 2" xfId="28"/>
    <cellStyle name="60% - Énfasis2 2 3" xfId="221"/>
    <cellStyle name="60% - Énfasis2 2 4" xfId="361"/>
    <cellStyle name="60% - Énfasis2 2 5" xfId="373"/>
    <cellStyle name="60% - Énfasis2 3" xfId="220"/>
    <cellStyle name="60% - Énfasis2 4" xfId="293"/>
    <cellStyle name="60% - Énfasis2 5" xfId="427"/>
    <cellStyle name="60% - Énfasis3 2" xfId="29"/>
    <cellStyle name="60% - Énfasis3 2 2" xfId="30"/>
    <cellStyle name="60% - Énfasis3 2 3" xfId="223"/>
    <cellStyle name="60% - Énfasis3 2 4" xfId="291"/>
    <cellStyle name="60% - Énfasis3 2 5" xfId="371"/>
    <cellStyle name="60% - Énfasis3 3" xfId="222"/>
    <cellStyle name="60% - Énfasis3 4" xfId="292"/>
    <cellStyle name="60% - Énfasis3 5" xfId="372"/>
    <cellStyle name="60% - Énfasis4 2" xfId="31"/>
    <cellStyle name="60% - Énfasis4 2 2" xfId="32"/>
    <cellStyle name="60% - Énfasis4 2 3" xfId="225"/>
    <cellStyle name="60% - Énfasis4 2 4" xfId="289"/>
    <cellStyle name="60% - Énfasis4 2 5" xfId="369"/>
    <cellStyle name="60% - Énfasis4 3" xfId="224"/>
    <cellStyle name="60% - Énfasis4 4" xfId="290"/>
    <cellStyle name="60% - Énfasis4 5" xfId="370"/>
    <cellStyle name="60% - Énfasis5 2" xfId="33"/>
    <cellStyle name="60% - Énfasis5 2 2" xfId="34"/>
    <cellStyle name="60% - Énfasis5 2 3" xfId="227"/>
    <cellStyle name="60% - Énfasis5 2 4" xfId="287"/>
    <cellStyle name="60% - Énfasis5 2 5" xfId="367"/>
    <cellStyle name="60% - Énfasis5 3" xfId="226"/>
    <cellStyle name="60% - Énfasis5 4" xfId="288"/>
    <cellStyle name="60% - Énfasis5 5" xfId="368"/>
    <cellStyle name="60% - Énfasis6 2" xfId="35"/>
    <cellStyle name="60% - Énfasis6 2 2" xfId="36"/>
    <cellStyle name="60% - Énfasis6 2 3" xfId="229"/>
    <cellStyle name="60% - Énfasis6 2 4" xfId="285"/>
    <cellStyle name="60% - Énfasis6 2 5" xfId="365"/>
    <cellStyle name="60% - Énfasis6 3" xfId="228"/>
    <cellStyle name="60% - Énfasis6 4" xfId="286"/>
    <cellStyle name="60% - Énfasis6 5" xfId="366"/>
    <cellStyle name="Buena 2" xfId="37"/>
    <cellStyle name="Buena 2 2" xfId="38"/>
    <cellStyle name="Buena 2 3" xfId="231"/>
    <cellStyle name="Buena 2 4" xfId="283"/>
    <cellStyle name="Buena 2 5" xfId="363"/>
    <cellStyle name="Buena 3" xfId="230"/>
    <cellStyle name="Buena 4" xfId="284"/>
    <cellStyle name="Buena 5" xfId="364"/>
    <cellStyle name="Cálculo 2" xfId="39"/>
    <cellStyle name="Cálculo 2 2" xfId="40"/>
    <cellStyle name="Cálculo 2 3" xfId="233"/>
    <cellStyle name="Cálculo 2 4" xfId="281"/>
    <cellStyle name="Cálculo 2 5" xfId="234"/>
    <cellStyle name="Cálculo 3" xfId="232"/>
    <cellStyle name="Cálculo 4" xfId="282"/>
    <cellStyle name="Cálculo 5" xfId="362"/>
    <cellStyle name="Cancel" xfId="41"/>
    <cellStyle name="Cancel 2" xfId="42"/>
    <cellStyle name="Cancel_Copia de Anthony  Anexo 02 al 5 mayo FELA" xfId="43"/>
    <cellStyle name="Celda de comprobación 2" xfId="44"/>
    <cellStyle name="Celda de comprobación 2 2" xfId="45"/>
    <cellStyle name="Celda de comprobación 2 3" xfId="236"/>
    <cellStyle name="Celda de comprobación 2 4" xfId="279"/>
    <cellStyle name="Celda de comprobación 2 5" xfId="240"/>
    <cellStyle name="Celda de comprobación 3" xfId="235"/>
    <cellStyle name="Celda de comprobación 4" xfId="280"/>
    <cellStyle name="Celda de comprobación 5" xfId="239"/>
    <cellStyle name="Celda vinculada 2" xfId="46"/>
    <cellStyle name="Celda vinculada 2 2" xfId="47"/>
    <cellStyle name="Celda vinculada 2 3" xfId="238"/>
    <cellStyle name="Celda vinculada 2 4" xfId="277"/>
    <cellStyle name="Celda vinculada 2 5" xfId="242"/>
    <cellStyle name="Celda vinculada 3" xfId="237"/>
    <cellStyle name="Celda vinculada 4" xfId="278"/>
    <cellStyle name="Celda vinculada 5" xfId="241"/>
    <cellStyle name="Comma" xfId="48"/>
    <cellStyle name="Comma0" xfId="49"/>
    <cellStyle name="Currency" xfId="50"/>
    <cellStyle name="Currency0" xfId="51"/>
    <cellStyle name="Date" xfId="52"/>
    <cellStyle name="DIA" xfId="53"/>
    <cellStyle name="ENCABEZ1" xfId="54"/>
    <cellStyle name="ENCABEZ2" xfId="55"/>
    <cellStyle name="Encabezado 4 2" xfId="56"/>
    <cellStyle name="Encabezado 4 2 2" xfId="57"/>
    <cellStyle name="Encabezado 4 2 3" xfId="244"/>
    <cellStyle name="Encabezado 4 2 4" xfId="273"/>
    <cellStyle name="Encabezado 4 2 5" xfId="347"/>
    <cellStyle name="Encabezado 4 3" xfId="243"/>
    <cellStyle name="Encabezado 4 4" xfId="274"/>
    <cellStyle name="Encabezado 4 5" xfId="346"/>
    <cellStyle name="Énfasis 1" xfId="169"/>
    <cellStyle name="Énfasis 2" xfId="170"/>
    <cellStyle name="Énfasis 3" xfId="171"/>
    <cellStyle name="Énfasis1 - 20%" xfId="172"/>
    <cellStyle name="Énfasis1 - 40%" xfId="173"/>
    <cellStyle name="Énfasis1 - 60%" xfId="174"/>
    <cellStyle name="Énfasis1 2" xfId="58"/>
    <cellStyle name="Énfasis1 2 2" xfId="59"/>
    <cellStyle name="Énfasis1 2 3" xfId="246"/>
    <cellStyle name="Énfasis1 2 4" xfId="271"/>
    <cellStyle name="Énfasis1 2 5" xfId="349"/>
    <cellStyle name="Énfasis1 3" xfId="245"/>
    <cellStyle name="Énfasis1 4" xfId="272"/>
    <cellStyle name="Énfasis1 5" xfId="348"/>
    <cellStyle name="Énfasis2 - 20%" xfId="175"/>
    <cellStyle name="Énfasis2 - 40%" xfId="176"/>
    <cellStyle name="Énfasis2 - 60%" xfId="177"/>
    <cellStyle name="Énfasis2 2" xfId="60"/>
    <cellStyle name="Énfasis2 2 2" xfId="61"/>
    <cellStyle name="Énfasis2 2 3" xfId="248"/>
    <cellStyle name="Énfasis2 2 4" xfId="269"/>
    <cellStyle name="Énfasis2 2 5" xfId="351"/>
    <cellStyle name="Énfasis2 3" xfId="247"/>
    <cellStyle name="Énfasis2 4" xfId="270"/>
    <cellStyle name="Énfasis2 5" xfId="350"/>
    <cellStyle name="Énfasis3 - 20%" xfId="178"/>
    <cellStyle name="Énfasis3 - 40%" xfId="179"/>
    <cellStyle name="Énfasis3 - 60%" xfId="180"/>
    <cellStyle name="Énfasis3 2" xfId="62"/>
    <cellStyle name="Énfasis3 2 2" xfId="63"/>
    <cellStyle name="Énfasis3 2 3" xfId="250"/>
    <cellStyle name="Énfasis3 2 4" xfId="267"/>
    <cellStyle name="Énfasis3 2 5" xfId="353"/>
    <cellStyle name="Énfasis3 3" xfId="249"/>
    <cellStyle name="Énfasis3 4" xfId="268"/>
    <cellStyle name="Énfasis3 5" xfId="352"/>
    <cellStyle name="Énfasis4 - 20%" xfId="181"/>
    <cellStyle name="Énfasis4 - 40%" xfId="182"/>
    <cellStyle name="Énfasis4 - 60%" xfId="183"/>
    <cellStyle name="Énfasis4 2" xfId="64"/>
    <cellStyle name="Énfasis4 2 2" xfId="65"/>
    <cellStyle name="Énfasis4 2 3" xfId="252"/>
    <cellStyle name="Énfasis4 2 4" xfId="265"/>
    <cellStyle name="Énfasis4 2 5" xfId="355"/>
    <cellStyle name="Énfasis4 3" xfId="251"/>
    <cellStyle name="Énfasis4 4" xfId="266"/>
    <cellStyle name="Énfasis4 5" xfId="354"/>
    <cellStyle name="Énfasis5 - 20%" xfId="184"/>
    <cellStyle name="Énfasis5 - 40%" xfId="185"/>
    <cellStyle name="Énfasis5 - 60%" xfId="186"/>
    <cellStyle name="Énfasis5 2" xfId="66"/>
    <cellStyle name="Énfasis5 2 2" xfId="67"/>
    <cellStyle name="Énfasis5 2 3" xfId="254"/>
    <cellStyle name="Énfasis5 2 4" xfId="263"/>
    <cellStyle name="Énfasis5 2 5" xfId="357"/>
    <cellStyle name="Énfasis5 3" xfId="253"/>
    <cellStyle name="Énfasis5 4" xfId="264"/>
    <cellStyle name="Énfasis5 5" xfId="356"/>
    <cellStyle name="Énfasis6 - 20%" xfId="187"/>
    <cellStyle name="Énfasis6 - 40%" xfId="188"/>
    <cellStyle name="Énfasis6 - 60%" xfId="189"/>
    <cellStyle name="Énfasis6 2" xfId="68"/>
    <cellStyle name="Énfasis6 2 2" xfId="69"/>
    <cellStyle name="Énfasis6 2 3" xfId="256"/>
    <cellStyle name="Énfasis6 2 4" xfId="360"/>
    <cellStyle name="Énfasis6 2 5" xfId="358"/>
    <cellStyle name="Énfasis6 3" xfId="255"/>
    <cellStyle name="Énfasis6 4" xfId="262"/>
    <cellStyle name="Énfasis6 5" xfId="426"/>
    <cellStyle name="Entrada 2" xfId="70"/>
    <cellStyle name="Entrada 2 2" xfId="71"/>
    <cellStyle name="Entrada 2 3" xfId="258"/>
    <cellStyle name="Entrada 2 4" xfId="260"/>
    <cellStyle name="Entrada 2 5" xfId="259"/>
    <cellStyle name="Entrada 3" xfId="257"/>
    <cellStyle name="Entrada 4" xfId="261"/>
    <cellStyle name="Entrada 5" xfId="359"/>
    <cellStyle name="EST1" xfId="72"/>
    <cellStyle name="Estilo 1" xfId="73"/>
    <cellStyle name="Euro" xfId="74"/>
    <cellStyle name="Euro 2" xfId="190"/>
    <cellStyle name="F2" xfId="75"/>
    <cellStyle name="F3" xfId="76"/>
    <cellStyle name="F4" xfId="77"/>
    <cellStyle name="F5" xfId="78"/>
    <cellStyle name="F6" xfId="79"/>
    <cellStyle name="F7" xfId="80"/>
    <cellStyle name="F8" xfId="81"/>
    <cellStyle name="FIJO" xfId="82"/>
    <cellStyle name="FINANCIERO" xfId="83"/>
    <cellStyle name="Fixed" xfId="84"/>
    <cellStyle name="formatos" xfId="85"/>
    <cellStyle name="Heading1" xfId="86"/>
    <cellStyle name="Heading2" xfId="87"/>
    <cellStyle name="Incorrecto 2" xfId="88"/>
    <cellStyle name="Incorrecto 2 2" xfId="89"/>
    <cellStyle name="Incorrecto 2 3" xfId="276"/>
    <cellStyle name="Incorrecto 2 4" xfId="344"/>
    <cellStyle name="Incorrecto 2 5" xfId="424"/>
    <cellStyle name="Incorrecto 3" xfId="275"/>
    <cellStyle name="Incorrecto 4" xfId="345"/>
    <cellStyle name="Incorrecto 5" xfId="425"/>
    <cellStyle name="Millares [0] 2" xfId="90"/>
    <cellStyle name="Millares 10" xfId="91"/>
    <cellStyle name="Millares 11" xfId="92"/>
    <cellStyle name="Millares 12" xfId="93"/>
    <cellStyle name="Millares 13" xfId="94"/>
    <cellStyle name="Millares 14" xfId="95"/>
    <cellStyle name="Millares 15" xfId="96"/>
    <cellStyle name="Millares 16" xfId="97"/>
    <cellStyle name="Millares 17" xfId="98"/>
    <cellStyle name="Millares 18" xfId="99"/>
    <cellStyle name="Millares 19" xfId="100"/>
    <cellStyle name="Millares 2" xfId="101"/>
    <cellStyle name="Millares 2 2" xfId="102"/>
    <cellStyle name="Millares 20" xfId="103"/>
    <cellStyle name="Millares 21" xfId="104"/>
    <cellStyle name="Millares 22" xfId="105"/>
    <cellStyle name="Millares 23" xfId="106"/>
    <cellStyle name="Millares 24" xfId="107"/>
    <cellStyle name="Millares 3" xfId="108"/>
    <cellStyle name="Millares 3 2" xfId="109"/>
    <cellStyle name="Millares 4" xfId="110"/>
    <cellStyle name="Millares 4 2" xfId="111"/>
    <cellStyle name="Millares 5" xfId="112"/>
    <cellStyle name="Millares 6" xfId="113"/>
    <cellStyle name="Millares 7" xfId="114"/>
    <cellStyle name="Millares 8" xfId="115"/>
    <cellStyle name="Millares 9" xfId="116"/>
    <cellStyle name="Moneda 2" xfId="117"/>
    <cellStyle name="Moneda 3" xfId="118"/>
    <cellStyle name="Moneda 4" xfId="119"/>
    <cellStyle name="MONETARIO" xfId="120"/>
    <cellStyle name="Neutral 2" xfId="121"/>
    <cellStyle name="Neutral 2 2" xfId="122"/>
    <cellStyle name="Neutral 2 3" xfId="298"/>
    <cellStyle name="Neutral 2 4" xfId="379"/>
    <cellStyle name="Neutral 2 5" xfId="430"/>
    <cellStyle name="Neutral 3" xfId="297"/>
    <cellStyle name="Neutral 4" xfId="378"/>
    <cellStyle name="Neutral 5" xfId="429"/>
    <cellStyle name="No-definido" xfId="123"/>
    <cellStyle name="Normal" xfId="0" builtinId="0"/>
    <cellStyle name="Normal 10" xfId="124"/>
    <cellStyle name="Normal 10 2" xfId="168"/>
    <cellStyle name="Normal 10 3" xfId="453"/>
    <cellStyle name="Normal 11" xfId="167"/>
    <cellStyle name="Normal 12" xfId="193"/>
    <cellStyle name="Normal 13" xfId="343"/>
    <cellStyle name="Normal 14" xfId="398"/>
    <cellStyle name="Normal 2 2" xfId="125"/>
    <cellStyle name="Normal 2 2 2" xfId="126"/>
    <cellStyle name="Normal 2 2 3" xfId="302"/>
    <cellStyle name="Normal 2 2 4" xfId="383"/>
    <cellStyle name="Normal 2 2 5" xfId="432"/>
    <cellStyle name="Normal 2 2_Copia de Anthony  Anexo 02 al 5 mayo FELA" xfId="127"/>
    <cellStyle name="Normal 2 3" xfId="128"/>
    <cellStyle name="Normal 2 3 2" xfId="129"/>
    <cellStyle name="Normal 2 4" xfId="130"/>
    <cellStyle name="Normal 2 5" xfId="301"/>
    <cellStyle name="Normal 2 6" xfId="382"/>
    <cellStyle name="Normal 2 7" xfId="431"/>
    <cellStyle name="Normal 3" xfId="131"/>
    <cellStyle name="Normal 4" xfId="132"/>
    <cellStyle name="Normal 5" xfId="133"/>
    <cellStyle name="Normal 6" xfId="134"/>
    <cellStyle name="Normal 7" xfId="135"/>
    <cellStyle name="Normal 8" xfId="136"/>
    <cellStyle name="Normal 9" xfId="137"/>
    <cellStyle name="Normal_Ejemplo de Tabla" xfId="138"/>
    <cellStyle name="Notas 2" xfId="139"/>
    <cellStyle name="Notas 2 2" xfId="140"/>
    <cellStyle name="Notas 2 3" xfId="319"/>
    <cellStyle name="Notas 2 4" xfId="400"/>
    <cellStyle name="Notas 2 5" xfId="434"/>
    <cellStyle name="Notas 3" xfId="318"/>
    <cellStyle name="Notas 4" xfId="399"/>
    <cellStyle name="Notas 5" xfId="433"/>
    <cellStyle name="Nseries" xfId="191"/>
    <cellStyle name="Percent" xfId="141"/>
    <cellStyle name="PORCENTAJE" xfId="452"/>
    <cellStyle name="Porcentual 10" xfId="428"/>
    <cellStyle name="Porcentual 2 2" xfId="142"/>
    <cellStyle name="Porcentual 2 3" xfId="320"/>
    <cellStyle name="Porcentual 2 4" xfId="401"/>
    <cellStyle name="Porcentual 2 5" xfId="435"/>
    <cellStyle name="Porcentual 3" xfId="143"/>
    <cellStyle name="Porcentual 4" xfId="144"/>
    <cellStyle name="Porcentual 5" xfId="145"/>
    <cellStyle name="Porcentual 5 2" xfId="146"/>
    <cellStyle name="Porcentual 6" xfId="147"/>
    <cellStyle name="Porcentual 7" xfId="148"/>
    <cellStyle name="Porcentual 8" xfId="149"/>
    <cellStyle name="R" xfId="150"/>
    <cellStyle name="Salida 2" xfId="151"/>
    <cellStyle name="Salida 2 2" xfId="152"/>
    <cellStyle name="Salida 2 3" xfId="322"/>
    <cellStyle name="Salida 2 4" xfId="403"/>
    <cellStyle name="Salida 2 5" xfId="437"/>
    <cellStyle name="Salida 3" xfId="321"/>
    <cellStyle name="Salida 4" xfId="402"/>
    <cellStyle name="Salida 5" xfId="436"/>
    <cellStyle name="Texto de advertencia 2" xfId="153"/>
    <cellStyle name="Texto de advertencia 2 2" xfId="154"/>
    <cellStyle name="Texto de advertencia 2 3" xfId="324"/>
    <cellStyle name="Texto de advertencia 2 4" xfId="405"/>
    <cellStyle name="Texto de advertencia 2 5" xfId="439"/>
    <cellStyle name="Texto de advertencia 3" xfId="323"/>
    <cellStyle name="Texto de advertencia 4" xfId="404"/>
    <cellStyle name="Texto de advertencia 5" xfId="438"/>
    <cellStyle name="Texto explicativo 2" xfId="155"/>
    <cellStyle name="Texto explicativo 2 2" xfId="156"/>
    <cellStyle name="Texto explicativo 2 3" xfId="326"/>
    <cellStyle name="Texto explicativo 2 4" xfId="407"/>
    <cellStyle name="Texto explicativo 2 5" xfId="441"/>
    <cellStyle name="Texto explicativo 3" xfId="325"/>
    <cellStyle name="Texto explicativo 4" xfId="406"/>
    <cellStyle name="Texto explicativo 5" xfId="440"/>
    <cellStyle name="Título 1 2" xfId="158"/>
    <cellStyle name="Título 1 2 2" xfId="159"/>
    <cellStyle name="Título 1 2 3" xfId="329"/>
    <cellStyle name="Título 1 2 4" xfId="410"/>
    <cellStyle name="Título 1 2 5" xfId="444"/>
    <cellStyle name="Título 1 3" xfId="328"/>
    <cellStyle name="Título 1 4" xfId="409"/>
    <cellStyle name="Título 1 5" xfId="443"/>
    <cellStyle name="Título 2 2" xfId="160"/>
    <cellStyle name="Título 2 2 2" xfId="161"/>
    <cellStyle name="Título 2 2 3" xfId="331"/>
    <cellStyle name="Título 2 2 4" xfId="412"/>
    <cellStyle name="Título 2 2 5" xfId="446"/>
    <cellStyle name="Título 2 3" xfId="330"/>
    <cellStyle name="Título 2 4" xfId="411"/>
    <cellStyle name="Título 2 5" xfId="445"/>
    <cellStyle name="Título 3 2" xfId="162"/>
    <cellStyle name="Título 3 2 2" xfId="163"/>
    <cellStyle name="Título 3 2 3" xfId="333"/>
    <cellStyle name="Título 3 2 4" xfId="414"/>
    <cellStyle name="Título 3 2 5" xfId="448"/>
    <cellStyle name="Título 3 3" xfId="332"/>
    <cellStyle name="Título 3 4" xfId="413"/>
    <cellStyle name="Título 3 5" xfId="447"/>
    <cellStyle name="Título 4" xfId="157"/>
    <cellStyle name="Título 4 2" xfId="164"/>
    <cellStyle name="Título 4 3" xfId="334"/>
    <cellStyle name="Título 4 4" xfId="415"/>
    <cellStyle name="Título 4 5" xfId="449"/>
    <cellStyle name="Título 5" xfId="327"/>
    <cellStyle name="Título 6" xfId="408"/>
    <cellStyle name="Título 7" xfId="442"/>
    <cellStyle name="Título de hoja" xfId="192"/>
    <cellStyle name="Total 2" xfId="165"/>
    <cellStyle name="Total 2 2" xfId="166"/>
    <cellStyle name="Total 2 3" xfId="336"/>
    <cellStyle name="Total 2 4" xfId="417"/>
    <cellStyle name="Total 2 5" xfId="451"/>
    <cellStyle name="Total 3" xfId="335"/>
    <cellStyle name="Total 4" xfId="416"/>
    <cellStyle name="Total 5" xfId="450"/>
  </cellStyles>
  <dxfs count="0"/>
  <tableStyles count="0" defaultTableStyle="TableStyleMedium9" defaultPivotStyle="PivotStyleLight16"/>
  <colors>
    <mruColors>
      <color rgb="FF666699"/>
      <color rgb="FF3366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</xdr:col>
      <xdr:colOff>742949</xdr:colOff>
      <xdr:row>24</xdr:row>
      <xdr:rowOff>182371</xdr:rowOff>
    </xdr:to>
    <xdr:sp macro="" textlink="">
      <xdr:nvSpPr>
        <xdr:cNvPr id="3" name="2 CuadroTexto"/>
        <xdr:cNvSpPr txBox="1"/>
      </xdr:nvSpPr>
      <xdr:spPr>
        <a:xfrm>
          <a:off x="0" y="12684125"/>
          <a:ext cx="2711449" cy="753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984250</xdr:colOff>
      <xdr:row>21</xdr:row>
      <xdr:rowOff>31750</xdr:rowOff>
    </xdr:from>
    <xdr:to>
      <xdr:col>2</xdr:col>
      <xdr:colOff>1493307</xdr:colOff>
      <xdr:row>23</xdr:row>
      <xdr:rowOff>185546</xdr:rowOff>
    </xdr:to>
    <xdr:sp macro="" textlink="">
      <xdr:nvSpPr>
        <xdr:cNvPr id="4" name="3 CuadroTexto"/>
        <xdr:cNvSpPr txBox="1"/>
      </xdr:nvSpPr>
      <xdr:spPr>
        <a:xfrm>
          <a:off x="2952750" y="12715875"/>
          <a:ext cx="2477557" cy="534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39</xdr:row>
      <xdr:rowOff>47625</xdr:rowOff>
    </xdr:from>
    <xdr:to>
      <xdr:col>1</xdr:col>
      <xdr:colOff>539750</xdr:colOff>
      <xdr:row>42</xdr:row>
      <xdr:rowOff>114300</xdr:rowOff>
    </xdr:to>
    <xdr:sp macro="" textlink="">
      <xdr:nvSpPr>
        <xdr:cNvPr id="2" name="1 CuadroTexto"/>
        <xdr:cNvSpPr txBox="1"/>
      </xdr:nvSpPr>
      <xdr:spPr>
        <a:xfrm>
          <a:off x="47625" y="10144125"/>
          <a:ext cx="25685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25400</xdr:colOff>
      <xdr:row>39</xdr:row>
      <xdr:rowOff>101600</xdr:rowOff>
    </xdr:from>
    <xdr:to>
      <xdr:col>4</xdr:col>
      <xdr:colOff>485775</xdr:colOff>
      <xdr:row>42</xdr:row>
      <xdr:rowOff>64896</xdr:rowOff>
    </xdr:to>
    <xdr:sp macro="" textlink="">
      <xdr:nvSpPr>
        <xdr:cNvPr id="3" name="2 CuadroTexto"/>
        <xdr:cNvSpPr txBox="1"/>
      </xdr:nvSpPr>
      <xdr:spPr>
        <a:xfrm>
          <a:off x="3321050" y="10198100"/>
          <a:ext cx="2498725" cy="534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37</xdr:row>
      <xdr:rowOff>101601</xdr:rowOff>
    </xdr:from>
    <xdr:to>
      <xdr:col>1</xdr:col>
      <xdr:colOff>946149</xdr:colOff>
      <xdr:row>40</xdr:row>
      <xdr:rowOff>127001</xdr:rowOff>
    </xdr:to>
    <xdr:sp macro="" textlink="">
      <xdr:nvSpPr>
        <xdr:cNvPr id="3" name="2 CuadroTexto"/>
        <xdr:cNvSpPr txBox="1"/>
      </xdr:nvSpPr>
      <xdr:spPr>
        <a:xfrm>
          <a:off x="15875" y="11309351"/>
          <a:ext cx="2708274" cy="59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37</xdr:row>
      <xdr:rowOff>127000</xdr:rowOff>
    </xdr:from>
    <xdr:to>
      <xdr:col>4</xdr:col>
      <xdr:colOff>324907</xdr:colOff>
      <xdr:row>40</xdr:row>
      <xdr:rowOff>90296</xdr:rowOff>
    </xdr:to>
    <xdr:sp macro="" textlink="">
      <xdr:nvSpPr>
        <xdr:cNvPr id="4" name="3 CuadroTexto"/>
        <xdr:cNvSpPr txBox="1"/>
      </xdr:nvSpPr>
      <xdr:spPr>
        <a:xfrm>
          <a:off x="2857500" y="11334750"/>
          <a:ext cx="2483907" cy="534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1</xdr:col>
      <xdr:colOff>930274</xdr:colOff>
      <xdr:row>50</xdr:row>
      <xdr:rowOff>182371</xdr:rowOff>
    </xdr:to>
    <xdr:sp macro="" textlink="">
      <xdr:nvSpPr>
        <xdr:cNvPr id="2" name="1 CuadroTexto"/>
        <xdr:cNvSpPr txBox="1"/>
      </xdr:nvSpPr>
      <xdr:spPr>
        <a:xfrm>
          <a:off x="0" y="14801850"/>
          <a:ext cx="2711449" cy="753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161925</xdr:colOff>
      <xdr:row>46</xdr:row>
      <xdr:rowOff>171450</xdr:rowOff>
    </xdr:from>
    <xdr:to>
      <xdr:col>4</xdr:col>
      <xdr:colOff>486832</xdr:colOff>
      <xdr:row>49</xdr:row>
      <xdr:rowOff>134746</xdr:rowOff>
    </xdr:to>
    <xdr:sp macro="" textlink="">
      <xdr:nvSpPr>
        <xdr:cNvPr id="3" name="2 CuadroTexto"/>
        <xdr:cNvSpPr txBox="1"/>
      </xdr:nvSpPr>
      <xdr:spPr>
        <a:xfrm>
          <a:off x="3019425" y="14973300"/>
          <a:ext cx="2477557" cy="534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76200</xdr:rowOff>
    </xdr:from>
    <xdr:to>
      <xdr:col>1</xdr:col>
      <xdr:colOff>949324</xdr:colOff>
      <xdr:row>40</xdr:row>
      <xdr:rowOff>68071</xdr:rowOff>
    </xdr:to>
    <xdr:sp macro="" textlink="">
      <xdr:nvSpPr>
        <xdr:cNvPr id="2" name="1 CuadroTexto"/>
        <xdr:cNvSpPr txBox="1"/>
      </xdr:nvSpPr>
      <xdr:spPr>
        <a:xfrm>
          <a:off x="19050" y="10934700"/>
          <a:ext cx="2711449" cy="753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447675</xdr:colOff>
      <xdr:row>36</xdr:row>
      <xdr:rowOff>95250</xdr:rowOff>
    </xdr:from>
    <xdr:to>
      <xdr:col>4</xdr:col>
      <xdr:colOff>772582</xdr:colOff>
      <xdr:row>39</xdr:row>
      <xdr:rowOff>58546</xdr:rowOff>
    </xdr:to>
    <xdr:sp macro="" textlink="">
      <xdr:nvSpPr>
        <xdr:cNvPr id="3" name="2 CuadroTexto"/>
        <xdr:cNvSpPr txBox="1"/>
      </xdr:nvSpPr>
      <xdr:spPr>
        <a:xfrm>
          <a:off x="3305175" y="10953750"/>
          <a:ext cx="2477557" cy="534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380988</xdr:colOff>
      <xdr:row>37</xdr:row>
      <xdr:rowOff>21166</xdr:rowOff>
    </xdr:from>
    <xdr:to>
      <xdr:col>1</xdr:col>
      <xdr:colOff>63487</xdr:colOff>
      <xdr:row>39</xdr:row>
      <xdr:rowOff>165437</xdr:rowOff>
    </xdr:to>
    <xdr:sp macro="" textlink="">
      <xdr:nvSpPr>
        <xdr:cNvPr id="2" name="1 CuadroTexto"/>
        <xdr:cNvSpPr txBox="1"/>
      </xdr:nvSpPr>
      <xdr:spPr>
        <a:xfrm>
          <a:off x="380988" y="9860491"/>
          <a:ext cx="2711449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595830</xdr:colOff>
      <xdr:row>37</xdr:row>
      <xdr:rowOff>20108</xdr:rowOff>
    </xdr:from>
    <xdr:to>
      <xdr:col>4</xdr:col>
      <xdr:colOff>796912</xdr:colOff>
      <xdr:row>39</xdr:row>
      <xdr:rowOff>164379</xdr:rowOff>
    </xdr:to>
    <xdr:sp macro="" textlink="">
      <xdr:nvSpPr>
        <xdr:cNvPr id="3" name="2 CuadroTexto"/>
        <xdr:cNvSpPr txBox="1"/>
      </xdr:nvSpPr>
      <xdr:spPr>
        <a:xfrm>
          <a:off x="4586805" y="9859433"/>
          <a:ext cx="2477557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380988</xdr:colOff>
      <xdr:row>37</xdr:row>
      <xdr:rowOff>21166</xdr:rowOff>
    </xdr:from>
    <xdr:to>
      <xdr:col>1</xdr:col>
      <xdr:colOff>63487</xdr:colOff>
      <xdr:row>39</xdr:row>
      <xdr:rowOff>165437</xdr:rowOff>
    </xdr:to>
    <xdr:sp macro="" textlink="">
      <xdr:nvSpPr>
        <xdr:cNvPr id="4" name="3 CuadroTexto"/>
        <xdr:cNvSpPr txBox="1"/>
      </xdr:nvSpPr>
      <xdr:spPr>
        <a:xfrm>
          <a:off x="380988" y="9860491"/>
          <a:ext cx="2711449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595830</xdr:colOff>
      <xdr:row>37</xdr:row>
      <xdr:rowOff>20108</xdr:rowOff>
    </xdr:from>
    <xdr:to>
      <xdr:col>4</xdr:col>
      <xdr:colOff>796912</xdr:colOff>
      <xdr:row>39</xdr:row>
      <xdr:rowOff>164379</xdr:rowOff>
    </xdr:to>
    <xdr:sp macro="" textlink="">
      <xdr:nvSpPr>
        <xdr:cNvPr id="5" name="4 CuadroTexto"/>
        <xdr:cNvSpPr txBox="1"/>
      </xdr:nvSpPr>
      <xdr:spPr>
        <a:xfrm>
          <a:off x="4586805" y="9859433"/>
          <a:ext cx="2477557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380988</xdr:colOff>
      <xdr:row>49</xdr:row>
      <xdr:rowOff>21167</xdr:rowOff>
    </xdr:from>
    <xdr:to>
      <xdr:col>1</xdr:col>
      <xdr:colOff>63487</xdr:colOff>
      <xdr:row>49</xdr:row>
      <xdr:rowOff>95251</xdr:rowOff>
    </xdr:to>
    <xdr:sp macro="" textlink="">
      <xdr:nvSpPr>
        <xdr:cNvPr id="2" name="1 CuadroTexto"/>
        <xdr:cNvSpPr txBox="1"/>
      </xdr:nvSpPr>
      <xdr:spPr>
        <a:xfrm>
          <a:off x="380988" y="10917767"/>
          <a:ext cx="2711449" cy="740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PE" sz="900"/>
        </a:p>
      </xdr:txBody>
    </xdr:sp>
    <xdr:clientData/>
  </xdr:twoCellAnchor>
  <xdr:twoCellAnchor>
    <xdr:from>
      <xdr:col>2</xdr:col>
      <xdr:colOff>595830</xdr:colOff>
      <xdr:row>49</xdr:row>
      <xdr:rowOff>20109</xdr:rowOff>
    </xdr:from>
    <xdr:to>
      <xdr:col>4</xdr:col>
      <xdr:colOff>796912</xdr:colOff>
      <xdr:row>49</xdr:row>
      <xdr:rowOff>114301</xdr:rowOff>
    </xdr:to>
    <xdr:sp macro="" textlink="">
      <xdr:nvSpPr>
        <xdr:cNvPr id="3" name="2 CuadroTexto"/>
        <xdr:cNvSpPr txBox="1"/>
      </xdr:nvSpPr>
      <xdr:spPr>
        <a:xfrm>
          <a:off x="4586805" y="10916709"/>
          <a:ext cx="2477557" cy="941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595830</xdr:colOff>
      <xdr:row>48</xdr:row>
      <xdr:rowOff>10584</xdr:rowOff>
    </xdr:from>
    <xdr:to>
      <xdr:col>4</xdr:col>
      <xdr:colOff>796912</xdr:colOff>
      <xdr:row>48</xdr:row>
      <xdr:rowOff>123826</xdr:rowOff>
    </xdr:to>
    <xdr:sp macro="" textlink="">
      <xdr:nvSpPr>
        <xdr:cNvPr id="5" name="4 CuadroTexto"/>
        <xdr:cNvSpPr txBox="1"/>
      </xdr:nvSpPr>
      <xdr:spPr>
        <a:xfrm>
          <a:off x="4586805" y="10716684"/>
          <a:ext cx="2477557" cy="113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PE" sz="900"/>
        </a:p>
      </xdr:txBody>
    </xdr:sp>
    <xdr:clientData/>
  </xdr:twoCellAnchor>
  <xdr:twoCellAnchor>
    <xdr:from>
      <xdr:col>0</xdr:col>
      <xdr:colOff>419088</xdr:colOff>
      <xdr:row>46</xdr:row>
      <xdr:rowOff>183091</xdr:rowOff>
    </xdr:from>
    <xdr:to>
      <xdr:col>1</xdr:col>
      <xdr:colOff>101587</xdr:colOff>
      <xdr:row>49</xdr:row>
      <xdr:rowOff>136862</xdr:rowOff>
    </xdr:to>
    <xdr:sp macro="" textlink="">
      <xdr:nvSpPr>
        <xdr:cNvPr id="6" name="5 CuadroTexto"/>
        <xdr:cNvSpPr txBox="1"/>
      </xdr:nvSpPr>
      <xdr:spPr>
        <a:xfrm>
          <a:off x="419088" y="10508191"/>
          <a:ext cx="2711449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624405</xdr:colOff>
      <xdr:row>47</xdr:row>
      <xdr:rowOff>67733</xdr:rowOff>
    </xdr:from>
    <xdr:to>
      <xdr:col>4</xdr:col>
      <xdr:colOff>825487</xdr:colOff>
      <xdr:row>49</xdr:row>
      <xdr:rowOff>161925</xdr:rowOff>
    </xdr:to>
    <xdr:sp macro="" textlink="">
      <xdr:nvSpPr>
        <xdr:cNvPr id="7" name="6 CuadroTexto"/>
        <xdr:cNvSpPr txBox="1"/>
      </xdr:nvSpPr>
      <xdr:spPr>
        <a:xfrm>
          <a:off x="4615380" y="10583333"/>
          <a:ext cx="2477557" cy="4751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266688</xdr:colOff>
      <xdr:row>56</xdr:row>
      <xdr:rowOff>173566</xdr:rowOff>
    </xdr:from>
    <xdr:to>
      <xdr:col>0</xdr:col>
      <xdr:colOff>2978137</xdr:colOff>
      <xdr:row>59</xdr:row>
      <xdr:rowOff>127337</xdr:rowOff>
    </xdr:to>
    <xdr:sp macro="" textlink="">
      <xdr:nvSpPr>
        <xdr:cNvPr id="4" name="3 CuadroTexto"/>
        <xdr:cNvSpPr txBox="1"/>
      </xdr:nvSpPr>
      <xdr:spPr>
        <a:xfrm>
          <a:off x="266688" y="14442016"/>
          <a:ext cx="2711449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752475</xdr:colOff>
      <xdr:row>57</xdr:row>
      <xdr:rowOff>1058</xdr:rowOff>
    </xdr:from>
    <xdr:to>
      <xdr:col>4</xdr:col>
      <xdr:colOff>282562</xdr:colOff>
      <xdr:row>59</xdr:row>
      <xdr:rowOff>145329</xdr:rowOff>
    </xdr:to>
    <xdr:sp macro="" textlink="">
      <xdr:nvSpPr>
        <xdr:cNvPr id="5" name="4 CuadroTexto"/>
        <xdr:cNvSpPr txBox="1"/>
      </xdr:nvSpPr>
      <xdr:spPr>
        <a:xfrm>
          <a:off x="3781425" y="14793383"/>
          <a:ext cx="2473312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595830</xdr:colOff>
      <xdr:row>47</xdr:row>
      <xdr:rowOff>1</xdr:rowOff>
    </xdr:from>
    <xdr:to>
      <xdr:col>4</xdr:col>
      <xdr:colOff>796912</xdr:colOff>
      <xdr:row>49</xdr:row>
      <xdr:rowOff>1</xdr:rowOff>
    </xdr:to>
    <xdr:sp macro="" textlink="">
      <xdr:nvSpPr>
        <xdr:cNvPr id="3" name="2 CuadroTexto"/>
        <xdr:cNvSpPr txBox="1"/>
      </xdr:nvSpPr>
      <xdr:spPr>
        <a:xfrm>
          <a:off x="4643955" y="12668251"/>
          <a:ext cx="2391832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PE" sz="900"/>
        </a:p>
      </xdr:txBody>
    </xdr:sp>
    <xdr:clientData/>
  </xdr:twoCellAnchor>
  <xdr:twoCellAnchor>
    <xdr:from>
      <xdr:col>0</xdr:col>
      <xdr:colOff>285738</xdr:colOff>
      <xdr:row>45</xdr:row>
      <xdr:rowOff>100541</xdr:rowOff>
    </xdr:from>
    <xdr:to>
      <xdr:col>0</xdr:col>
      <xdr:colOff>3000362</xdr:colOff>
      <xdr:row>48</xdr:row>
      <xdr:rowOff>54312</xdr:rowOff>
    </xdr:to>
    <xdr:sp macro="" textlink="">
      <xdr:nvSpPr>
        <xdr:cNvPr id="4" name="3 CuadroTexto"/>
        <xdr:cNvSpPr txBox="1"/>
      </xdr:nvSpPr>
      <xdr:spPr>
        <a:xfrm>
          <a:off x="285738" y="12070291"/>
          <a:ext cx="2714624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595830</xdr:colOff>
      <xdr:row>45</xdr:row>
      <xdr:rowOff>162983</xdr:rowOff>
    </xdr:from>
    <xdr:to>
      <xdr:col>4</xdr:col>
      <xdr:colOff>796912</xdr:colOff>
      <xdr:row>48</xdr:row>
      <xdr:rowOff>116754</xdr:rowOff>
    </xdr:to>
    <xdr:sp macro="" textlink="">
      <xdr:nvSpPr>
        <xdr:cNvPr id="5" name="4 CuadroTexto"/>
        <xdr:cNvSpPr txBox="1"/>
      </xdr:nvSpPr>
      <xdr:spPr>
        <a:xfrm>
          <a:off x="4643955" y="12132733"/>
          <a:ext cx="2391832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8</xdr:col>
      <xdr:colOff>185207</xdr:colOff>
      <xdr:row>9</xdr:row>
      <xdr:rowOff>2454</xdr:rowOff>
    </xdr:to>
    <xdr:sp macro="" textlink="">
      <xdr:nvSpPr>
        <xdr:cNvPr id="2" name="1 CuadroTexto"/>
        <xdr:cNvSpPr txBox="1"/>
      </xdr:nvSpPr>
      <xdr:spPr>
        <a:xfrm>
          <a:off x="7458075" y="2876550"/>
          <a:ext cx="3738032" cy="2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268</xdr:row>
      <xdr:rowOff>48683</xdr:rowOff>
    </xdr:from>
    <xdr:to>
      <xdr:col>6</xdr:col>
      <xdr:colOff>1920875</xdr:colOff>
      <xdr:row>271</xdr:row>
      <xdr:rowOff>2454</xdr:rowOff>
    </xdr:to>
    <xdr:sp macro="" textlink="">
      <xdr:nvSpPr>
        <xdr:cNvPr id="3" name="2 CuadroTexto"/>
        <xdr:cNvSpPr txBox="1"/>
      </xdr:nvSpPr>
      <xdr:spPr>
        <a:xfrm>
          <a:off x="4953000" y="93250808"/>
          <a:ext cx="2524125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428626</xdr:colOff>
      <xdr:row>268</xdr:row>
      <xdr:rowOff>47625</xdr:rowOff>
    </xdr:from>
    <xdr:to>
      <xdr:col>13</xdr:col>
      <xdr:colOff>381000</xdr:colOff>
      <xdr:row>271</xdr:row>
      <xdr:rowOff>1396</xdr:rowOff>
    </xdr:to>
    <xdr:sp macro="" textlink="">
      <xdr:nvSpPr>
        <xdr:cNvPr id="4" name="3 CuadroTexto"/>
        <xdr:cNvSpPr txBox="1"/>
      </xdr:nvSpPr>
      <xdr:spPr>
        <a:xfrm>
          <a:off x="9271001" y="93249750"/>
          <a:ext cx="2460624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31752</xdr:colOff>
      <xdr:row>31</xdr:row>
      <xdr:rowOff>114300</xdr:rowOff>
    </xdr:from>
    <xdr:to>
      <xdr:col>6</xdr:col>
      <xdr:colOff>1889126</xdr:colOff>
      <xdr:row>35</xdr:row>
      <xdr:rowOff>111125</xdr:rowOff>
    </xdr:to>
    <xdr:sp macro="" textlink="">
      <xdr:nvSpPr>
        <xdr:cNvPr id="5" name="4 CuadroTexto"/>
        <xdr:cNvSpPr txBox="1"/>
      </xdr:nvSpPr>
      <xdr:spPr>
        <a:xfrm>
          <a:off x="4984752" y="11671300"/>
          <a:ext cx="2460624" cy="568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333376</xdr:colOff>
      <xdr:row>31</xdr:row>
      <xdr:rowOff>126999</xdr:rowOff>
    </xdr:from>
    <xdr:to>
      <xdr:col>13</xdr:col>
      <xdr:colOff>460376</xdr:colOff>
      <xdr:row>35</xdr:row>
      <xdr:rowOff>174624</xdr:rowOff>
    </xdr:to>
    <xdr:sp macro="" textlink="">
      <xdr:nvSpPr>
        <xdr:cNvPr id="6" name="5 CuadroTexto"/>
        <xdr:cNvSpPr txBox="1"/>
      </xdr:nvSpPr>
      <xdr:spPr>
        <a:xfrm>
          <a:off x="9175751" y="11683999"/>
          <a:ext cx="2635250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68</xdr:row>
      <xdr:rowOff>48683</xdr:rowOff>
    </xdr:from>
    <xdr:to>
      <xdr:col>6</xdr:col>
      <xdr:colOff>1952625</xdr:colOff>
      <xdr:row>71</xdr:row>
      <xdr:rowOff>19050</xdr:rowOff>
    </xdr:to>
    <xdr:sp macro="" textlink="">
      <xdr:nvSpPr>
        <xdr:cNvPr id="7" name="6 CuadroTexto"/>
        <xdr:cNvSpPr txBox="1"/>
      </xdr:nvSpPr>
      <xdr:spPr>
        <a:xfrm>
          <a:off x="4953000" y="22861058"/>
          <a:ext cx="2555875" cy="541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426509</xdr:colOff>
      <xdr:row>68</xdr:row>
      <xdr:rowOff>47626</xdr:rowOff>
    </xdr:from>
    <xdr:to>
      <xdr:col>13</xdr:col>
      <xdr:colOff>920750</xdr:colOff>
      <xdr:row>71</xdr:row>
      <xdr:rowOff>1</xdr:rowOff>
    </xdr:to>
    <xdr:sp macro="" textlink="">
      <xdr:nvSpPr>
        <xdr:cNvPr id="8" name="7 CuadroTexto"/>
        <xdr:cNvSpPr txBox="1"/>
      </xdr:nvSpPr>
      <xdr:spPr>
        <a:xfrm>
          <a:off x="9792759" y="22860001"/>
          <a:ext cx="2478616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79376</xdr:colOff>
      <xdr:row>131</xdr:row>
      <xdr:rowOff>80433</xdr:rowOff>
    </xdr:from>
    <xdr:to>
      <xdr:col>6</xdr:col>
      <xdr:colOff>2000250</xdr:colOff>
      <xdr:row>134</xdr:row>
      <xdr:rowOff>50800</xdr:rowOff>
    </xdr:to>
    <xdr:sp macro="" textlink="">
      <xdr:nvSpPr>
        <xdr:cNvPr id="9" name="8 CuadroTexto"/>
        <xdr:cNvSpPr txBox="1"/>
      </xdr:nvSpPr>
      <xdr:spPr>
        <a:xfrm>
          <a:off x="5032376" y="45355933"/>
          <a:ext cx="2524124" cy="541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412750</xdr:colOff>
      <xdr:row>131</xdr:row>
      <xdr:rowOff>111126</xdr:rowOff>
    </xdr:from>
    <xdr:to>
      <xdr:col>13</xdr:col>
      <xdr:colOff>396875</xdr:colOff>
      <xdr:row>134</xdr:row>
      <xdr:rowOff>63501</xdr:rowOff>
    </xdr:to>
    <xdr:sp macro="" textlink="">
      <xdr:nvSpPr>
        <xdr:cNvPr id="10" name="9 CuadroTexto"/>
        <xdr:cNvSpPr txBox="1"/>
      </xdr:nvSpPr>
      <xdr:spPr>
        <a:xfrm>
          <a:off x="9255125" y="45386626"/>
          <a:ext cx="249237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396875</xdr:colOff>
      <xdr:row>155</xdr:row>
      <xdr:rowOff>48684</xdr:rowOff>
    </xdr:from>
    <xdr:to>
      <xdr:col>6</xdr:col>
      <xdr:colOff>1698624</xdr:colOff>
      <xdr:row>158</xdr:row>
      <xdr:rowOff>47626</xdr:rowOff>
    </xdr:to>
    <xdr:sp macro="" textlink="">
      <xdr:nvSpPr>
        <xdr:cNvPr id="11" name="10 CuadroTexto"/>
        <xdr:cNvSpPr txBox="1"/>
      </xdr:nvSpPr>
      <xdr:spPr>
        <a:xfrm>
          <a:off x="4683125" y="50801059"/>
          <a:ext cx="2571749" cy="570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47625</xdr:colOff>
      <xdr:row>155</xdr:row>
      <xdr:rowOff>79376</xdr:rowOff>
    </xdr:from>
    <xdr:to>
      <xdr:col>13</xdr:col>
      <xdr:colOff>601132</xdr:colOff>
      <xdr:row>158</xdr:row>
      <xdr:rowOff>31751</xdr:rowOff>
    </xdr:to>
    <xdr:sp macro="" textlink="">
      <xdr:nvSpPr>
        <xdr:cNvPr id="12" name="11 CuadroTexto"/>
        <xdr:cNvSpPr txBox="1"/>
      </xdr:nvSpPr>
      <xdr:spPr>
        <a:xfrm>
          <a:off x="9413875" y="50831751"/>
          <a:ext cx="2537882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</xdr:colOff>
      <xdr:row>190</xdr:row>
      <xdr:rowOff>48683</xdr:rowOff>
    </xdr:from>
    <xdr:to>
      <xdr:col>6</xdr:col>
      <xdr:colOff>1968501</xdr:colOff>
      <xdr:row>193</xdr:row>
      <xdr:rowOff>123825</xdr:rowOff>
    </xdr:to>
    <xdr:sp macro="" textlink="">
      <xdr:nvSpPr>
        <xdr:cNvPr id="13" name="12 CuadroTexto"/>
        <xdr:cNvSpPr txBox="1"/>
      </xdr:nvSpPr>
      <xdr:spPr>
        <a:xfrm>
          <a:off x="4953001" y="62612058"/>
          <a:ext cx="2571750" cy="646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127001</xdr:colOff>
      <xdr:row>190</xdr:row>
      <xdr:rowOff>47626</xdr:rowOff>
    </xdr:from>
    <xdr:to>
      <xdr:col>13</xdr:col>
      <xdr:colOff>619126</xdr:colOff>
      <xdr:row>193</xdr:row>
      <xdr:rowOff>1</xdr:rowOff>
    </xdr:to>
    <xdr:sp macro="" textlink="">
      <xdr:nvSpPr>
        <xdr:cNvPr id="14" name="13 CuadroTexto"/>
        <xdr:cNvSpPr txBox="1"/>
      </xdr:nvSpPr>
      <xdr:spPr>
        <a:xfrm>
          <a:off x="9493251" y="62611001"/>
          <a:ext cx="24765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619125</xdr:colOff>
      <xdr:row>103</xdr:row>
      <xdr:rowOff>112183</xdr:rowOff>
    </xdr:from>
    <xdr:to>
      <xdr:col>6</xdr:col>
      <xdr:colOff>1190625</xdr:colOff>
      <xdr:row>106</xdr:row>
      <xdr:rowOff>82550</xdr:rowOff>
    </xdr:to>
    <xdr:sp macro="" textlink="">
      <xdr:nvSpPr>
        <xdr:cNvPr id="15" name="14 CuadroTexto"/>
        <xdr:cNvSpPr txBox="1"/>
      </xdr:nvSpPr>
      <xdr:spPr>
        <a:xfrm>
          <a:off x="4159250" y="35259433"/>
          <a:ext cx="2587625" cy="541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158750</xdr:colOff>
      <xdr:row>103</xdr:row>
      <xdr:rowOff>95251</xdr:rowOff>
    </xdr:from>
    <xdr:to>
      <xdr:col>13</xdr:col>
      <xdr:colOff>222250</xdr:colOff>
      <xdr:row>106</xdr:row>
      <xdr:rowOff>47626</xdr:rowOff>
    </xdr:to>
    <xdr:sp macro="" textlink="">
      <xdr:nvSpPr>
        <xdr:cNvPr id="16" name="15 CuadroTexto"/>
        <xdr:cNvSpPr txBox="1"/>
      </xdr:nvSpPr>
      <xdr:spPr>
        <a:xfrm>
          <a:off x="9001125" y="35242501"/>
          <a:ext cx="257175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31750</xdr:colOff>
      <xdr:row>215</xdr:row>
      <xdr:rowOff>80433</xdr:rowOff>
    </xdr:from>
    <xdr:to>
      <xdr:col>6</xdr:col>
      <xdr:colOff>1889125</xdr:colOff>
      <xdr:row>218</xdr:row>
      <xdr:rowOff>22225</xdr:rowOff>
    </xdr:to>
    <xdr:sp macro="" textlink="">
      <xdr:nvSpPr>
        <xdr:cNvPr id="17" name="16 CuadroTexto"/>
        <xdr:cNvSpPr txBox="1"/>
      </xdr:nvSpPr>
      <xdr:spPr>
        <a:xfrm>
          <a:off x="4984750" y="73327683"/>
          <a:ext cx="2460625" cy="5132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508002</xdr:colOff>
      <xdr:row>215</xdr:row>
      <xdr:rowOff>127001</xdr:rowOff>
    </xdr:from>
    <xdr:to>
      <xdr:col>13</xdr:col>
      <xdr:colOff>555625</xdr:colOff>
      <xdr:row>218</xdr:row>
      <xdr:rowOff>142875</xdr:rowOff>
    </xdr:to>
    <xdr:sp macro="" textlink="">
      <xdr:nvSpPr>
        <xdr:cNvPr id="18" name="17 CuadroTexto"/>
        <xdr:cNvSpPr txBox="1"/>
      </xdr:nvSpPr>
      <xdr:spPr>
        <a:xfrm>
          <a:off x="9350377" y="73374251"/>
          <a:ext cx="2555873" cy="587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8</xdr:col>
      <xdr:colOff>185207</xdr:colOff>
      <xdr:row>9</xdr:row>
      <xdr:rowOff>2454</xdr:rowOff>
    </xdr:to>
    <xdr:sp macro="" textlink="">
      <xdr:nvSpPr>
        <xdr:cNvPr id="2" name="1 CuadroTexto"/>
        <xdr:cNvSpPr txBox="1"/>
      </xdr:nvSpPr>
      <xdr:spPr>
        <a:xfrm>
          <a:off x="4962525" y="2876550"/>
          <a:ext cx="3566582" cy="2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270</xdr:row>
      <xdr:rowOff>48683</xdr:rowOff>
    </xdr:from>
    <xdr:to>
      <xdr:col>6</xdr:col>
      <xdr:colOff>1920875</xdr:colOff>
      <xdr:row>273</xdr:row>
      <xdr:rowOff>2454</xdr:rowOff>
    </xdr:to>
    <xdr:sp macro="" textlink="">
      <xdr:nvSpPr>
        <xdr:cNvPr id="3" name="2 CuadroTexto"/>
        <xdr:cNvSpPr txBox="1"/>
      </xdr:nvSpPr>
      <xdr:spPr>
        <a:xfrm>
          <a:off x="4962525" y="94574783"/>
          <a:ext cx="2520950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270</xdr:row>
      <xdr:rowOff>47625</xdr:rowOff>
    </xdr:from>
    <xdr:to>
      <xdr:col>20</xdr:col>
      <xdr:colOff>0</xdr:colOff>
      <xdr:row>273</xdr:row>
      <xdr:rowOff>1396</xdr:rowOff>
    </xdr:to>
    <xdr:sp macro="" textlink="">
      <xdr:nvSpPr>
        <xdr:cNvPr id="4" name="3 CuadroTexto"/>
        <xdr:cNvSpPr txBox="1"/>
      </xdr:nvSpPr>
      <xdr:spPr>
        <a:xfrm>
          <a:off x="9286876" y="94573725"/>
          <a:ext cx="2466974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298452</xdr:colOff>
      <xdr:row>30</xdr:row>
      <xdr:rowOff>152400</xdr:rowOff>
    </xdr:from>
    <xdr:to>
      <xdr:col>6</xdr:col>
      <xdr:colOff>1393826</xdr:colOff>
      <xdr:row>34</xdr:row>
      <xdr:rowOff>149225</xdr:rowOff>
    </xdr:to>
    <xdr:sp macro="" textlink="">
      <xdr:nvSpPr>
        <xdr:cNvPr id="5" name="4 CuadroTexto"/>
        <xdr:cNvSpPr txBox="1"/>
      </xdr:nvSpPr>
      <xdr:spPr>
        <a:xfrm>
          <a:off x="4908552" y="11372850"/>
          <a:ext cx="2486024" cy="758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352425</xdr:colOff>
      <xdr:row>31</xdr:row>
      <xdr:rowOff>114300</xdr:rowOff>
    </xdr:from>
    <xdr:to>
      <xdr:col>19</xdr:col>
      <xdr:colOff>66675</xdr:colOff>
      <xdr:row>35</xdr:row>
      <xdr:rowOff>22224</xdr:rowOff>
    </xdr:to>
    <xdr:sp macro="" textlink="">
      <xdr:nvSpPr>
        <xdr:cNvPr id="6" name="5 CuadroTexto"/>
        <xdr:cNvSpPr txBox="1"/>
      </xdr:nvSpPr>
      <xdr:spPr>
        <a:xfrm>
          <a:off x="11258550" y="11525250"/>
          <a:ext cx="2581275" cy="669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68</xdr:row>
      <xdr:rowOff>48683</xdr:rowOff>
    </xdr:from>
    <xdr:to>
      <xdr:col>6</xdr:col>
      <xdr:colOff>1952625</xdr:colOff>
      <xdr:row>71</xdr:row>
      <xdr:rowOff>19050</xdr:rowOff>
    </xdr:to>
    <xdr:sp macro="" textlink="">
      <xdr:nvSpPr>
        <xdr:cNvPr id="7" name="6 CuadroTexto"/>
        <xdr:cNvSpPr txBox="1"/>
      </xdr:nvSpPr>
      <xdr:spPr>
        <a:xfrm>
          <a:off x="4962525" y="23146808"/>
          <a:ext cx="2552700" cy="541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68</xdr:row>
      <xdr:rowOff>47626</xdr:rowOff>
    </xdr:from>
    <xdr:to>
      <xdr:col>20</xdr:col>
      <xdr:colOff>0</xdr:colOff>
      <xdr:row>71</xdr:row>
      <xdr:rowOff>1</xdr:rowOff>
    </xdr:to>
    <xdr:sp macro="" textlink="">
      <xdr:nvSpPr>
        <xdr:cNvPr id="8" name="7 CuadroTexto"/>
        <xdr:cNvSpPr txBox="1"/>
      </xdr:nvSpPr>
      <xdr:spPr>
        <a:xfrm>
          <a:off x="9808634" y="23145751"/>
          <a:ext cx="2484966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79376</xdr:colOff>
      <xdr:row>133</xdr:row>
      <xdr:rowOff>80433</xdr:rowOff>
    </xdr:from>
    <xdr:to>
      <xdr:col>6</xdr:col>
      <xdr:colOff>2000250</xdr:colOff>
      <xdr:row>136</xdr:row>
      <xdr:rowOff>50800</xdr:rowOff>
    </xdr:to>
    <xdr:sp macro="" textlink="">
      <xdr:nvSpPr>
        <xdr:cNvPr id="9" name="8 CuadroTexto"/>
        <xdr:cNvSpPr txBox="1"/>
      </xdr:nvSpPr>
      <xdr:spPr>
        <a:xfrm>
          <a:off x="5041901" y="46038558"/>
          <a:ext cx="2520949" cy="541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133</xdr:row>
      <xdr:rowOff>111126</xdr:rowOff>
    </xdr:from>
    <xdr:to>
      <xdr:col>20</xdr:col>
      <xdr:colOff>0</xdr:colOff>
      <xdr:row>136</xdr:row>
      <xdr:rowOff>63501</xdr:rowOff>
    </xdr:to>
    <xdr:sp macro="" textlink="">
      <xdr:nvSpPr>
        <xdr:cNvPr id="10" name="9 CuadroTexto"/>
        <xdr:cNvSpPr txBox="1"/>
      </xdr:nvSpPr>
      <xdr:spPr>
        <a:xfrm>
          <a:off x="9271000" y="46069251"/>
          <a:ext cx="249872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396875</xdr:colOff>
      <xdr:row>157</xdr:row>
      <xdr:rowOff>48684</xdr:rowOff>
    </xdr:from>
    <xdr:to>
      <xdr:col>6</xdr:col>
      <xdr:colOff>1698624</xdr:colOff>
      <xdr:row>160</xdr:row>
      <xdr:rowOff>47626</xdr:rowOff>
    </xdr:to>
    <xdr:sp macro="" textlink="">
      <xdr:nvSpPr>
        <xdr:cNvPr id="11" name="10 CuadroTexto"/>
        <xdr:cNvSpPr txBox="1"/>
      </xdr:nvSpPr>
      <xdr:spPr>
        <a:xfrm>
          <a:off x="4692650" y="52359984"/>
          <a:ext cx="2568574" cy="570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157</xdr:row>
      <xdr:rowOff>79376</xdr:rowOff>
    </xdr:from>
    <xdr:to>
      <xdr:col>20</xdr:col>
      <xdr:colOff>0</xdr:colOff>
      <xdr:row>160</xdr:row>
      <xdr:rowOff>31751</xdr:rowOff>
    </xdr:to>
    <xdr:sp macro="" textlink="">
      <xdr:nvSpPr>
        <xdr:cNvPr id="12" name="11 CuadroTexto"/>
        <xdr:cNvSpPr txBox="1"/>
      </xdr:nvSpPr>
      <xdr:spPr>
        <a:xfrm>
          <a:off x="9429750" y="52390676"/>
          <a:ext cx="2544232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</xdr:colOff>
      <xdr:row>192</xdr:row>
      <xdr:rowOff>48683</xdr:rowOff>
    </xdr:from>
    <xdr:to>
      <xdr:col>6</xdr:col>
      <xdr:colOff>1968501</xdr:colOff>
      <xdr:row>195</xdr:row>
      <xdr:rowOff>123825</xdr:rowOff>
    </xdr:to>
    <xdr:sp macro="" textlink="">
      <xdr:nvSpPr>
        <xdr:cNvPr id="13" name="12 CuadroTexto"/>
        <xdr:cNvSpPr txBox="1"/>
      </xdr:nvSpPr>
      <xdr:spPr>
        <a:xfrm>
          <a:off x="4962526" y="63237533"/>
          <a:ext cx="2568575" cy="646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192</xdr:row>
      <xdr:rowOff>47626</xdr:rowOff>
    </xdr:from>
    <xdr:to>
      <xdr:col>20</xdr:col>
      <xdr:colOff>0</xdr:colOff>
      <xdr:row>195</xdr:row>
      <xdr:rowOff>1</xdr:rowOff>
    </xdr:to>
    <xdr:sp macro="" textlink="">
      <xdr:nvSpPr>
        <xdr:cNvPr id="14" name="13 CuadroTexto"/>
        <xdr:cNvSpPr txBox="1"/>
      </xdr:nvSpPr>
      <xdr:spPr>
        <a:xfrm>
          <a:off x="9509126" y="63236476"/>
          <a:ext cx="248285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619125</xdr:colOff>
      <xdr:row>105</xdr:row>
      <xdr:rowOff>112183</xdr:rowOff>
    </xdr:from>
    <xdr:to>
      <xdr:col>6</xdr:col>
      <xdr:colOff>1190625</xdr:colOff>
      <xdr:row>108</xdr:row>
      <xdr:rowOff>82550</xdr:rowOff>
    </xdr:to>
    <xdr:sp macro="" textlink="">
      <xdr:nvSpPr>
        <xdr:cNvPr id="15" name="14 CuadroTexto"/>
        <xdr:cNvSpPr txBox="1"/>
      </xdr:nvSpPr>
      <xdr:spPr>
        <a:xfrm>
          <a:off x="4162425" y="35840458"/>
          <a:ext cx="2590800" cy="541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105</xdr:row>
      <xdr:rowOff>95251</xdr:rowOff>
    </xdr:from>
    <xdr:to>
      <xdr:col>20</xdr:col>
      <xdr:colOff>0</xdr:colOff>
      <xdr:row>108</xdr:row>
      <xdr:rowOff>47626</xdr:rowOff>
    </xdr:to>
    <xdr:sp macro="" textlink="">
      <xdr:nvSpPr>
        <xdr:cNvPr id="16" name="15 CuadroTexto"/>
        <xdr:cNvSpPr txBox="1"/>
      </xdr:nvSpPr>
      <xdr:spPr>
        <a:xfrm>
          <a:off x="9017000" y="35823526"/>
          <a:ext cx="25781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31750</xdr:colOff>
      <xdr:row>217</xdr:row>
      <xdr:rowOff>80433</xdr:rowOff>
    </xdr:from>
    <xdr:to>
      <xdr:col>6</xdr:col>
      <xdr:colOff>1889125</xdr:colOff>
      <xdr:row>220</xdr:row>
      <xdr:rowOff>22225</xdr:rowOff>
    </xdr:to>
    <xdr:sp macro="" textlink="">
      <xdr:nvSpPr>
        <xdr:cNvPr id="17" name="16 CuadroTexto"/>
        <xdr:cNvSpPr txBox="1"/>
      </xdr:nvSpPr>
      <xdr:spPr>
        <a:xfrm>
          <a:off x="4994275" y="73918233"/>
          <a:ext cx="2457450" cy="5132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217</xdr:row>
      <xdr:rowOff>127001</xdr:rowOff>
    </xdr:from>
    <xdr:to>
      <xdr:col>20</xdr:col>
      <xdr:colOff>0</xdr:colOff>
      <xdr:row>220</xdr:row>
      <xdr:rowOff>142875</xdr:rowOff>
    </xdr:to>
    <xdr:sp macro="" textlink="">
      <xdr:nvSpPr>
        <xdr:cNvPr id="18" name="17 CuadroTexto"/>
        <xdr:cNvSpPr txBox="1"/>
      </xdr:nvSpPr>
      <xdr:spPr>
        <a:xfrm>
          <a:off x="9366252" y="73964801"/>
          <a:ext cx="2562223" cy="587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254000</xdr:colOff>
      <xdr:row>120</xdr:row>
      <xdr:rowOff>1058</xdr:rowOff>
    </xdr:from>
    <xdr:to>
      <xdr:col>13</xdr:col>
      <xdr:colOff>658091</xdr:colOff>
      <xdr:row>122</xdr:row>
      <xdr:rowOff>145329</xdr:rowOff>
    </xdr:to>
    <xdr:sp macro="" textlink="">
      <xdr:nvSpPr>
        <xdr:cNvPr id="2" name="1 CuadroTexto"/>
        <xdr:cNvSpPr txBox="1"/>
      </xdr:nvSpPr>
      <xdr:spPr>
        <a:xfrm>
          <a:off x="6883400" y="59141783"/>
          <a:ext cx="4604616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537634</xdr:colOff>
      <xdr:row>120</xdr:row>
      <xdr:rowOff>0</xdr:rowOff>
    </xdr:from>
    <xdr:to>
      <xdr:col>18</xdr:col>
      <xdr:colOff>553507</xdr:colOff>
      <xdr:row>122</xdr:row>
      <xdr:rowOff>144271</xdr:rowOff>
    </xdr:to>
    <xdr:sp macro="" textlink="">
      <xdr:nvSpPr>
        <xdr:cNvPr id="3" name="2 CuadroTexto"/>
        <xdr:cNvSpPr txBox="1"/>
      </xdr:nvSpPr>
      <xdr:spPr>
        <a:xfrm>
          <a:off x="14377459" y="59140725"/>
          <a:ext cx="2473323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323273</xdr:colOff>
      <xdr:row>120</xdr:row>
      <xdr:rowOff>27035</xdr:rowOff>
    </xdr:from>
    <xdr:to>
      <xdr:col>7</xdr:col>
      <xdr:colOff>147205</xdr:colOff>
      <xdr:row>122</xdr:row>
      <xdr:rowOff>171306</xdr:rowOff>
    </xdr:to>
    <xdr:sp macro="" textlink="">
      <xdr:nvSpPr>
        <xdr:cNvPr id="4" name="3 CuadroTexto"/>
        <xdr:cNvSpPr txBox="1"/>
      </xdr:nvSpPr>
      <xdr:spPr>
        <a:xfrm>
          <a:off x="2037773" y="59167760"/>
          <a:ext cx="2995757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 Administración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23</xdr:row>
      <xdr:rowOff>179435</xdr:rowOff>
    </xdr:from>
    <xdr:to>
      <xdr:col>12</xdr:col>
      <xdr:colOff>428625</xdr:colOff>
      <xdr:row>26</xdr:row>
      <xdr:rowOff>133206</xdr:rowOff>
    </xdr:to>
    <xdr:sp macro="" textlink="">
      <xdr:nvSpPr>
        <xdr:cNvPr id="2" name="1 CuadroTexto"/>
        <xdr:cNvSpPr txBox="1"/>
      </xdr:nvSpPr>
      <xdr:spPr>
        <a:xfrm>
          <a:off x="6105526" y="8170910"/>
          <a:ext cx="2552699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200026</xdr:colOff>
      <xdr:row>23</xdr:row>
      <xdr:rowOff>178377</xdr:rowOff>
    </xdr:from>
    <xdr:to>
      <xdr:col>18</xdr:col>
      <xdr:colOff>19050</xdr:colOff>
      <xdr:row>26</xdr:row>
      <xdr:rowOff>132148</xdr:rowOff>
    </xdr:to>
    <xdr:sp macro="" textlink="">
      <xdr:nvSpPr>
        <xdr:cNvPr id="3" name="2 CuadroTexto"/>
        <xdr:cNvSpPr txBox="1"/>
      </xdr:nvSpPr>
      <xdr:spPr>
        <a:xfrm>
          <a:off x="10058401" y="8169852"/>
          <a:ext cx="2600324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171451</xdr:colOff>
      <xdr:row>23</xdr:row>
      <xdr:rowOff>160385</xdr:rowOff>
    </xdr:from>
    <xdr:to>
      <xdr:col>5</xdr:col>
      <xdr:colOff>142875</xdr:colOff>
      <xdr:row>26</xdr:row>
      <xdr:rowOff>114156</xdr:rowOff>
    </xdr:to>
    <xdr:sp macro="" textlink="">
      <xdr:nvSpPr>
        <xdr:cNvPr id="4" name="3 CuadroTexto"/>
        <xdr:cNvSpPr txBox="1"/>
      </xdr:nvSpPr>
      <xdr:spPr>
        <a:xfrm>
          <a:off x="1190626" y="8151860"/>
          <a:ext cx="2857499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reponsable del área de proyectos de la Oficina de Planificación o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716540</xdr:colOff>
      <xdr:row>21</xdr:row>
      <xdr:rowOff>39158</xdr:rowOff>
    </xdr:from>
    <xdr:to>
      <xdr:col>4</xdr:col>
      <xdr:colOff>723900</xdr:colOff>
      <xdr:row>24</xdr:row>
      <xdr:rowOff>78654</xdr:rowOff>
    </xdr:to>
    <xdr:sp macro="" textlink="">
      <xdr:nvSpPr>
        <xdr:cNvPr id="2" name="1 CuadroTexto"/>
        <xdr:cNvSpPr txBox="1"/>
      </xdr:nvSpPr>
      <xdr:spPr>
        <a:xfrm>
          <a:off x="3345440" y="4725458"/>
          <a:ext cx="2541010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1764555</xdr:colOff>
      <xdr:row>27</xdr:row>
      <xdr:rowOff>85725</xdr:rowOff>
    </xdr:from>
    <xdr:to>
      <xdr:col>2</xdr:col>
      <xdr:colOff>794590</xdr:colOff>
      <xdr:row>30</xdr:row>
      <xdr:rowOff>125221</xdr:rowOff>
    </xdr:to>
    <xdr:sp macro="" textlink="">
      <xdr:nvSpPr>
        <xdr:cNvPr id="3" name="2 CuadroTexto"/>
        <xdr:cNvSpPr txBox="1"/>
      </xdr:nvSpPr>
      <xdr:spPr>
        <a:xfrm>
          <a:off x="1764555" y="5743575"/>
          <a:ext cx="2468560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21</xdr:row>
      <xdr:rowOff>27035</xdr:rowOff>
    </xdr:from>
    <xdr:to>
      <xdr:col>0</xdr:col>
      <xdr:colOff>2502838</xdr:colOff>
      <xdr:row>24</xdr:row>
      <xdr:rowOff>66531</xdr:rowOff>
    </xdr:to>
    <xdr:sp macro="" textlink="">
      <xdr:nvSpPr>
        <xdr:cNvPr id="4" name="3 CuadroTexto"/>
        <xdr:cNvSpPr txBox="1"/>
      </xdr:nvSpPr>
      <xdr:spPr>
        <a:xfrm>
          <a:off x="0" y="4713335"/>
          <a:ext cx="2502838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 Administración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573665</xdr:colOff>
      <xdr:row>66</xdr:row>
      <xdr:rowOff>96308</xdr:rowOff>
    </xdr:from>
    <xdr:to>
      <xdr:col>6</xdr:col>
      <xdr:colOff>396731</xdr:colOff>
      <xdr:row>69</xdr:row>
      <xdr:rowOff>135804</xdr:rowOff>
    </xdr:to>
    <xdr:sp macro="" textlink="">
      <xdr:nvSpPr>
        <xdr:cNvPr id="2" name="1 CuadroTexto"/>
        <xdr:cNvSpPr txBox="1"/>
      </xdr:nvSpPr>
      <xdr:spPr>
        <a:xfrm>
          <a:off x="4831340" y="16088783"/>
          <a:ext cx="2547216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2374155</xdr:colOff>
      <xdr:row>71</xdr:row>
      <xdr:rowOff>73025</xdr:rowOff>
    </xdr:from>
    <xdr:to>
      <xdr:col>3</xdr:col>
      <xdr:colOff>594565</xdr:colOff>
      <xdr:row>74</xdr:row>
      <xdr:rowOff>109346</xdr:rowOff>
    </xdr:to>
    <xdr:sp macro="" textlink="">
      <xdr:nvSpPr>
        <xdr:cNvPr id="3" name="2 CuadroTexto"/>
        <xdr:cNvSpPr txBox="1"/>
      </xdr:nvSpPr>
      <xdr:spPr>
        <a:xfrm>
          <a:off x="2374155" y="14789150"/>
          <a:ext cx="2474910" cy="512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438150</xdr:colOff>
      <xdr:row>66</xdr:row>
      <xdr:rowOff>74660</xdr:rowOff>
    </xdr:from>
    <xdr:to>
      <xdr:col>1</xdr:col>
      <xdr:colOff>312088</xdr:colOff>
      <xdr:row>69</xdr:row>
      <xdr:rowOff>114156</xdr:rowOff>
    </xdr:to>
    <xdr:sp macro="" textlink="">
      <xdr:nvSpPr>
        <xdr:cNvPr id="4" name="3 CuadroTexto"/>
        <xdr:cNvSpPr txBox="1"/>
      </xdr:nvSpPr>
      <xdr:spPr>
        <a:xfrm>
          <a:off x="438150" y="16067135"/>
          <a:ext cx="2512363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 Administración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306965</xdr:colOff>
      <xdr:row>74</xdr:row>
      <xdr:rowOff>50223</xdr:rowOff>
    </xdr:from>
    <xdr:to>
      <xdr:col>6</xdr:col>
      <xdr:colOff>130031</xdr:colOff>
      <xdr:row>77</xdr:row>
      <xdr:rowOff>89719</xdr:rowOff>
    </xdr:to>
    <xdr:sp macro="" textlink="">
      <xdr:nvSpPr>
        <xdr:cNvPr id="2" name="1 CuadroTexto"/>
        <xdr:cNvSpPr txBox="1"/>
      </xdr:nvSpPr>
      <xdr:spPr>
        <a:xfrm>
          <a:off x="4993265" y="19157373"/>
          <a:ext cx="2547216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2545605</xdr:colOff>
      <xdr:row>80</xdr:row>
      <xdr:rowOff>106315</xdr:rowOff>
    </xdr:from>
    <xdr:to>
      <xdr:col>3</xdr:col>
      <xdr:colOff>327865</xdr:colOff>
      <xdr:row>83</xdr:row>
      <xdr:rowOff>145811</xdr:rowOff>
    </xdr:to>
    <xdr:sp macro="" textlink="">
      <xdr:nvSpPr>
        <xdr:cNvPr id="3" name="2 CuadroTexto"/>
        <xdr:cNvSpPr txBox="1"/>
      </xdr:nvSpPr>
      <xdr:spPr>
        <a:xfrm>
          <a:off x="2545605" y="20185015"/>
          <a:ext cx="2468560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609600</xdr:colOff>
      <xdr:row>74</xdr:row>
      <xdr:rowOff>28575</xdr:rowOff>
    </xdr:from>
    <xdr:to>
      <xdr:col>1</xdr:col>
      <xdr:colOff>45388</xdr:colOff>
      <xdr:row>77</xdr:row>
      <xdr:rowOff>68071</xdr:rowOff>
    </xdr:to>
    <xdr:sp macro="" textlink="">
      <xdr:nvSpPr>
        <xdr:cNvPr id="4" name="3 CuadroTexto"/>
        <xdr:cNvSpPr txBox="1"/>
      </xdr:nvSpPr>
      <xdr:spPr>
        <a:xfrm>
          <a:off x="609600" y="19135725"/>
          <a:ext cx="2502838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 Administración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487940</xdr:colOff>
      <xdr:row>54</xdr:row>
      <xdr:rowOff>59748</xdr:rowOff>
    </xdr:from>
    <xdr:to>
      <xdr:col>6</xdr:col>
      <xdr:colOff>311006</xdr:colOff>
      <xdr:row>57</xdr:row>
      <xdr:rowOff>99244</xdr:rowOff>
    </xdr:to>
    <xdr:sp macro="" textlink="">
      <xdr:nvSpPr>
        <xdr:cNvPr id="2" name="1 CuadroTexto"/>
        <xdr:cNvSpPr txBox="1"/>
      </xdr:nvSpPr>
      <xdr:spPr>
        <a:xfrm>
          <a:off x="5174240" y="16537998"/>
          <a:ext cx="2613891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Planificación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2726580</xdr:colOff>
      <xdr:row>59</xdr:row>
      <xdr:rowOff>99965</xdr:rowOff>
    </xdr:from>
    <xdr:to>
      <xdr:col>3</xdr:col>
      <xdr:colOff>508840</xdr:colOff>
      <xdr:row>62</xdr:row>
      <xdr:rowOff>139461</xdr:rowOff>
    </xdr:to>
    <xdr:sp macro="" textlink="">
      <xdr:nvSpPr>
        <xdr:cNvPr id="3" name="2 CuadroTexto"/>
        <xdr:cNvSpPr txBox="1"/>
      </xdr:nvSpPr>
      <xdr:spPr>
        <a:xfrm>
          <a:off x="2726580" y="13736590"/>
          <a:ext cx="2465385" cy="5157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la  Entidad (Unidad Ejecutora)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790575</xdr:colOff>
      <xdr:row>54</xdr:row>
      <xdr:rowOff>38100</xdr:rowOff>
    </xdr:from>
    <xdr:to>
      <xdr:col>1</xdr:col>
      <xdr:colOff>226363</xdr:colOff>
      <xdr:row>57</xdr:row>
      <xdr:rowOff>77596</xdr:rowOff>
    </xdr:to>
    <xdr:sp macro="" textlink="">
      <xdr:nvSpPr>
        <xdr:cNvPr id="4" name="3 CuadroTexto"/>
        <xdr:cNvSpPr txBox="1"/>
      </xdr:nvSpPr>
      <xdr:spPr>
        <a:xfrm>
          <a:off x="790575" y="16516350"/>
          <a:ext cx="2502838" cy="5252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900"/>
            <a:t>________________________________________</a:t>
          </a:r>
        </a:p>
        <a:p>
          <a:pPr algn="ctr"/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Nombre y Firma 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del Director de  Administración o de quien haga sus veces</a:t>
          </a:r>
          <a:endParaRPr lang="es-PE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aravia/AppData/Local/Microsoft/Windows/Temporary%20Internet%20Files/Low/Content.IE5/AO4EN8PX/PROGR-POA-2013(PROYECTADO)%20-%20SRA.RO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ANUAL -2012"/>
      <sheetName val="Anestes.yC.Qx."/>
      <sheetName val="Apoyo al Tto."/>
      <sheetName val="Ayuda al Dx."/>
      <sheetName val="Cirug.Pediat."/>
      <sheetName val="Emergencia"/>
      <sheetName val="Enferm."/>
      <sheetName val="Gineco-Obst."/>
      <sheetName val="Odontoest."/>
      <sheetName val="Pediatria"/>
      <sheetName val="Administ."/>
      <sheetName val="Direcc.Gen."/>
      <sheetName val="Docencia"/>
      <sheetName val="Ases.Jurid."/>
      <sheetName val="Comunicac."/>
      <sheetName val="OCI"/>
      <sheetName val="Economia"/>
      <sheetName val="Epidemiol."/>
      <sheetName val="Estadistica"/>
      <sheetName val="Calidad"/>
      <sheetName val="Logistica"/>
      <sheetName val="Personal"/>
      <sheetName val="Seguros"/>
      <sheetName val="Planeamiento"/>
      <sheetName val="Serv.Gener."/>
      <sheetName val="Hoja1"/>
    </sheetNames>
    <sheetDataSet>
      <sheetData sheetId="0" refreshError="1">
        <row r="11">
          <cell r="AA11">
            <v>24416</v>
          </cell>
        </row>
        <row r="17">
          <cell r="AA17">
            <v>169</v>
          </cell>
        </row>
        <row r="21">
          <cell r="AA21">
            <v>272</v>
          </cell>
        </row>
        <row r="30">
          <cell r="AA30">
            <v>2695</v>
          </cell>
        </row>
        <row r="32">
          <cell r="AA32">
            <v>5600</v>
          </cell>
        </row>
        <row r="39">
          <cell r="AA39">
            <v>3700</v>
          </cell>
        </row>
        <row r="41">
          <cell r="AA41">
            <v>4100</v>
          </cell>
        </row>
        <row r="44">
          <cell r="AA44">
            <v>1300</v>
          </cell>
        </row>
        <row r="46">
          <cell r="AA46">
            <v>3100</v>
          </cell>
        </row>
        <row r="48">
          <cell r="AA48">
            <v>2500</v>
          </cell>
        </row>
        <row r="52">
          <cell r="AA52">
            <v>326</v>
          </cell>
        </row>
        <row r="55">
          <cell r="AA55">
            <v>2096</v>
          </cell>
        </row>
        <row r="61">
          <cell r="AA61">
            <v>18480</v>
          </cell>
        </row>
        <row r="74">
          <cell r="AA74">
            <v>13926</v>
          </cell>
        </row>
        <row r="83">
          <cell r="AA83">
            <v>43667</v>
          </cell>
        </row>
        <row r="91">
          <cell r="AA91">
            <v>2000</v>
          </cell>
        </row>
        <row r="101">
          <cell r="AA101">
            <v>47410</v>
          </cell>
        </row>
        <row r="103">
          <cell r="AA103">
            <v>120</v>
          </cell>
        </row>
        <row r="111">
          <cell r="AA111">
            <v>40900</v>
          </cell>
        </row>
        <row r="114">
          <cell r="AA114">
            <v>7900</v>
          </cell>
        </row>
        <row r="119">
          <cell r="AA119">
            <v>1126</v>
          </cell>
        </row>
        <row r="126">
          <cell r="AA126">
            <v>24419</v>
          </cell>
        </row>
        <row r="128">
          <cell r="AA128">
            <v>6200</v>
          </cell>
        </row>
        <row r="138">
          <cell r="AA138">
            <v>24511</v>
          </cell>
        </row>
        <row r="144">
          <cell r="AA144">
            <v>13570</v>
          </cell>
        </row>
        <row r="152">
          <cell r="AA152">
            <v>14053</v>
          </cell>
        </row>
        <row r="156">
          <cell r="AA156">
            <v>2166</v>
          </cell>
        </row>
        <row r="200">
          <cell r="AA200">
            <v>82634</v>
          </cell>
        </row>
        <row r="210">
          <cell r="AA210">
            <v>1521</v>
          </cell>
        </row>
        <row r="215">
          <cell r="AA215">
            <v>1382</v>
          </cell>
        </row>
        <row r="231">
          <cell r="AA231">
            <v>11348</v>
          </cell>
        </row>
        <row r="237">
          <cell r="AA237">
            <v>36370</v>
          </cell>
        </row>
        <row r="239">
          <cell r="AA239">
            <v>48</v>
          </cell>
        </row>
        <row r="244">
          <cell r="AA244">
            <v>8628</v>
          </cell>
        </row>
        <row r="248">
          <cell r="AA248">
            <v>2856</v>
          </cell>
        </row>
        <row r="253">
          <cell r="AA253">
            <v>4236</v>
          </cell>
        </row>
        <row r="256">
          <cell r="AA256">
            <v>780</v>
          </cell>
        </row>
        <row r="258">
          <cell r="AA258">
            <v>3120</v>
          </cell>
        </row>
        <row r="260">
          <cell r="AA260">
            <v>1304</v>
          </cell>
        </row>
        <row r="262">
          <cell r="AA262">
            <v>700</v>
          </cell>
        </row>
        <row r="269">
          <cell r="AA269">
            <v>2364</v>
          </cell>
        </row>
        <row r="271">
          <cell r="AA271">
            <v>1300</v>
          </cell>
        </row>
        <row r="273">
          <cell r="AA273">
            <v>1300</v>
          </cell>
        </row>
        <row r="276">
          <cell r="AA276">
            <v>2400</v>
          </cell>
        </row>
        <row r="280">
          <cell r="AA280">
            <v>13060</v>
          </cell>
        </row>
        <row r="282">
          <cell r="AA282">
            <v>1600</v>
          </cell>
        </row>
        <row r="284">
          <cell r="AA284">
            <v>132</v>
          </cell>
        </row>
        <row r="287">
          <cell r="AA287">
            <v>14</v>
          </cell>
        </row>
        <row r="290">
          <cell r="AA290">
            <v>663</v>
          </cell>
        </row>
        <row r="298">
          <cell r="AA298">
            <v>394</v>
          </cell>
        </row>
        <row r="300">
          <cell r="AA300">
            <v>59</v>
          </cell>
        </row>
        <row r="303">
          <cell r="AA303">
            <v>118</v>
          </cell>
        </row>
        <row r="308">
          <cell r="AA308">
            <v>1908</v>
          </cell>
        </row>
        <row r="315">
          <cell r="AA315">
            <v>3958</v>
          </cell>
        </row>
        <row r="331">
          <cell r="AA331">
            <v>727</v>
          </cell>
        </row>
        <row r="339">
          <cell r="AA339">
            <v>3500</v>
          </cell>
        </row>
        <row r="346">
          <cell r="AA346">
            <v>35206</v>
          </cell>
        </row>
        <row r="352">
          <cell r="AA352">
            <v>235600</v>
          </cell>
        </row>
        <row r="356">
          <cell r="AA356">
            <v>18400</v>
          </cell>
        </row>
        <row r="359">
          <cell r="AA359">
            <v>2700</v>
          </cell>
        </row>
        <row r="362">
          <cell r="AA362">
            <v>336</v>
          </cell>
        </row>
        <row r="369">
          <cell r="AA369">
            <v>394968</v>
          </cell>
        </row>
        <row r="375">
          <cell r="AA375">
            <v>80600</v>
          </cell>
        </row>
        <row r="378">
          <cell r="AA378">
            <v>3840</v>
          </cell>
        </row>
        <row r="381">
          <cell r="AA381">
            <v>4</v>
          </cell>
        </row>
        <row r="388">
          <cell r="AA388">
            <v>24</v>
          </cell>
        </row>
        <row r="392">
          <cell r="AA392">
            <v>3</v>
          </cell>
        </row>
        <row r="394">
          <cell r="AA394">
            <v>3</v>
          </cell>
        </row>
        <row r="400">
          <cell r="AA400">
            <v>35</v>
          </cell>
        </row>
        <row r="403">
          <cell r="AA403">
            <v>736</v>
          </cell>
        </row>
        <row r="406">
          <cell r="AA406">
            <v>6000</v>
          </cell>
        </row>
        <row r="408">
          <cell r="AA408">
            <v>130</v>
          </cell>
        </row>
        <row r="410">
          <cell r="AA410">
            <v>450</v>
          </cell>
        </row>
        <row r="412">
          <cell r="AA412">
            <v>4500</v>
          </cell>
        </row>
        <row r="414">
          <cell r="AA414">
            <v>360</v>
          </cell>
        </row>
        <row r="417">
          <cell r="AA417">
            <v>204</v>
          </cell>
        </row>
        <row r="419">
          <cell r="AA419">
            <v>600</v>
          </cell>
        </row>
        <row r="422">
          <cell r="AA422">
            <v>30</v>
          </cell>
        </row>
        <row r="425">
          <cell r="AA425">
            <v>24</v>
          </cell>
        </row>
        <row r="428">
          <cell r="AA428">
            <v>25</v>
          </cell>
        </row>
        <row r="434">
          <cell r="AA434">
            <v>723</v>
          </cell>
        </row>
        <row r="438">
          <cell r="AA438">
            <v>26740</v>
          </cell>
        </row>
        <row r="443">
          <cell r="AA443">
            <v>282200</v>
          </cell>
        </row>
        <row r="447">
          <cell r="AA447">
            <v>7</v>
          </cell>
        </row>
        <row r="450">
          <cell r="AA450">
            <v>6</v>
          </cell>
        </row>
        <row r="454">
          <cell r="AA454">
            <v>36</v>
          </cell>
        </row>
        <row r="459">
          <cell r="AA459">
            <v>4</v>
          </cell>
        </row>
        <row r="463">
          <cell r="AA463">
            <v>4</v>
          </cell>
        </row>
        <row r="466">
          <cell r="AA466">
            <v>3</v>
          </cell>
        </row>
        <row r="474">
          <cell r="AA474">
            <v>17</v>
          </cell>
        </row>
        <row r="489">
          <cell r="AA489">
            <v>9</v>
          </cell>
        </row>
        <row r="500">
          <cell r="AA500">
            <v>12</v>
          </cell>
        </row>
        <row r="503">
          <cell r="AA503">
            <v>13</v>
          </cell>
        </row>
        <row r="509">
          <cell r="AA509">
            <v>2</v>
          </cell>
        </row>
        <row r="514">
          <cell r="AA514">
            <v>528</v>
          </cell>
        </row>
        <row r="519">
          <cell r="AA519">
            <v>141500</v>
          </cell>
        </row>
        <row r="524">
          <cell r="AA524">
            <v>1123932</v>
          </cell>
        </row>
        <row r="535">
          <cell r="AA535">
            <v>4</v>
          </cell>
        </row>
        <row r="543">
          <cell r="AA543">
            <v>12</v>
          </cell>
        </row>
        <row r="555">
          <cell r="AA555">
            <v>4</v>
          </cell>
        </row>
        <row r="558">
          <cell r="AA558">
            <v>8</v>
          </cell>
        </row>
        <row r="561">
          <cell r="AA561">
            <v>2</v>
          </cell>
        </row>
        <row r="564">
          <cell r="AA564">
            <v>13</v>
          </cell>
        </row>
        <row r="566">
          <cell r="AA566">
            <v>4</v>
          </cell>
        </row>
        <row r="585">
          <cell r="AA585">
            <v>2</v>
          </cell>
        </row>
        <row r="589">
          <cell r="AA589">
            <v>12</v>
          </cell>
        </row>
        <row r="592">
          <cell r="AA592">
            <v>26</v>
          </cell>
        </row>
        <row r="618">
          <cell r="AA618">
            <v>24</v>
          </cell>
        </row>
        <row r="625">
          <cell r="AA625">
            <v>12</v>
          </cell>
        </row>
        <row r="639">
          <cell r="AA639">
            <v>16</v>
          </cell>
        </row>
        <row r="643">
          <cell r="AA643">
            <v>374</v>
          </cell>
        </row>
        <row r="649">
          <cell r="AA649">
            <v>49</v>
          </cell>
        </row>
        <row r="654">
          <cell r="AA654">
            <v>24</v>
          </cell>
        </row>
        <row r="662">
          <cell r="AA662">
            <v>48</v>
          </cell>
        </row>
        <row r="681">
          <cell r="AA681">
            <v>12</v>
          </cell>
        </row>
        <row r="688">
          <cell r="AA688">
            <v>12</v>
          </cell>
        </row>
        <row r="692">
          <cell r="AA692">
            <v>1788</v>
          </cell>
        </row>
        <row r="696">
          <cell r="AA696">
            <v>1452</v>
          </cell>
        </row>
        <row r="703">
          <cell r="AA703">
            <v>1</v>
          </cell>
        </row>
        <row r="708">
          <cell r="AA708">
            <v>22</v>
          </cell>
        </row>
        <row r="710">
          <cell r="AA710">
            <v>206</v>
          </cell>
        </row>
        <row r="712">
          <cell r="AA712">
            <v>142</v>
          </cell>
        </row>
        <row r="714">
          <cell r="AA714">
            <v>79</v>
          </cell>
        </row>
        <row r="716">
          <cell r="AA716">
            <v>72</v>
          </cell>
        </row>
        <row r="718">
          <cell r="AA718">
            <v>8</v>
          </cell>
        </row>
        <row r="720">
          <cell r="AA720">
            <v>1</v>
          </cell>
        </row>
        <row r="722">
          <cell r="AA722">
            <v>1</v>
          </cell>
        </row>
        <row r="724">
          <cell r="AA724">
            <v>634</v>
          </cell>
        </row>
        <row r="726">
          <cell r="AA726">
            <v>1</v>
          </cell>
        </row>
        <row r="728">
          <cell r="AA728">
            <v>8</v>
          </cell>
        </row>
        <row r="730">
          <cell r="AA730">
            <v>11</v>
          </cell>
        </row>
        <row r="732">
          <cell r="AA732">
            <v>1</v>
          </cell>
        </row>
        <row r="734">
          <cell r="AA734">
            <v>40</v>
          </cell>
        </row>
        <row r="736">
          <cell r="AA736">
            <v>15117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80" zoomScaleNormal="80" workbookViewId="0">
      <selection activeCell="E6" sqref="E6"/>
    </sheetView>
  </sheetViews>
  <sheetFormatPr baseColWidth="10" defaultRowHeight="15"/>
  <cols>
    <col min="1" max="1" width="35.28515625" style="10" customWidth="1"/>
    <col min="2" max="2" width="36.28515625" style="10" customWidth="1"/>
    <col min="3" max="3" width="40.85546875" style="10" customWidth="1"/>
  </cols>
  <sheetData>
    <row r="1" spans="1:6">
      <c r="A1" s="550" t="s">
        <v>24</v>
      </c>
      <c r="B1" s="550"/>
      <c r="C1" s="550"/>
    </row>
    <row r="2" spans="1:6">
      <c r="A2" s="550" t="s">
        <v>25</v>
      </c>
      <c r="B2" s="550"/>
      <c r="C2" s="550"/>
    </row>
    <row r="3" spans="1:6" ht="15" customHeight="1">
      <c r="A3" s="28"/>
      <c r="B3" s="33"/>
      <c r="C3" s="29"/>
    </row>
    <row r="4" spans="1:6" ht="15.75" thickBot="1">
      <c r="A4" s="551" t="s">
        <v>632</v>
      </c>
      <c r="B4" s="551"/>
      <c r="C4" s="551"/>
    </row>
    <row r="5" spans="1:6" ht="26.25" customHeight="1" thickBot="1">
      <c r="A5" s="17" t="s">
        <v>26</v>
      </c>
      <c r="B5" s="34" t="s">
        <v>27</v>
      </c>
      <c r="C5" s="34" t="s">
        <v>28</v>
      </c>
    </row>
    <row r="6" spans="1:6" ht="42.75" customHeight="1" thickTop="1">
      <c r="A6" s="552" t="s">
        <v>29</v>
      </c>
      <c r="B6" s="554" t="s">
        <v>101</v>
      </c>
      <c r="C6" s="36" t="s">
        <v>103</v>
      </c>
    </row>
    <row r="7" spans="1:6" ht="39.75" customHeight="1">
      <c r="A7" s="553"/>
      <c r="B7" s="555"/>
      <c r="C7" s="36" t="s">
        <v>105</v>
      </c>
    </row>
    <row r="8" spans="1:6" ht="84" customHeight="1">
      <c r="A8" s="65" t="s">
        <v>30</v>
      </c>
      <c r="B8" s="62" t="s">
        <v>84</v>
      </c>
      <c r="C8" s="36" t="s">
        <v>111</v>
      </c>
    </row>
    <row r="9" spans="1:6" s="58" customFormat="1" ht="47.25" customHeight="1">
      <c r="A9" s="546" t="s">
        <v>31</v>
      </c>
      <c r="B9" s="548" t="s">
        <v>32</v>
      </c>
      <c r="C9" s="36" t="s">
        <v>119</v>
      </c>
    </row>
    <row r="10" spans="1:6" ht="47.25" customHeight="1">
      <c r="A10" s="547"/>
      <c r="B10" s="549"/>
      <c r="C10" s="37" t="s">
        <v>117</v>
      </c>
    </row>
    <row r="11" spans="1:6" ht="81" customHeight="1">
      <c r="A11" s="65" t="s">
        <v>33</v>
      </c>
      <c r="B11" s="62" t="s">
        <v>85</v>
      </c>
      <c r="C11" s="37" t="s">
        <v>128</v>
      </c>
    </row>
    <row r="12" spans="1:6" ht="71.25" customHeight="1">
      <c r="A12" s="541" t="s">
        <v>34</v>
      </c>
      <c r="B12" s="35" t="s">
        <v>35</v>
      </c>
      <c r="C12" s="37" t="s">
        <v>133</v>
      </c>
    </row>
    <row r="13" spans="1:6" ht="39.75" customHeight="1">
      <c r="A13" s="541"/>
      <c r="B13" s="536" t="s">
        <v>86</v>
      </c>
      <c r="C13" s="74" t="s">
        <v>59</v>
      </c>
    </row>
    <row r="14" spans="1:6" s="61" customFormat="1" ht="54.75" customHeight="1">
      <c r="A14" s="541"/>
      <c r="B14" s="537"/>
      <c r="C14" s="37" t="s">
        <v>144</v>
      </c>
    </row>
    <row r="15" spans="1:6" s="45" customFormat="1" ht="36" customHeight="1">
      <c r="A15" s="541"/>
      <c r="B15" s="538" t="s">
        <v>36</v>
      </c>
      <c r="C15" s="86" t="s">
        <v>136</v>
      </c>
      <c r="E15" s="77"/>
    </row>
    <row r="16" spans="1:6" ht="32.25" customHeight="1">
      <c r="A16" s="541"/>
      <c r="B16" s="539"/>
      <c r="C16" s="87" t="s">
        <v>135</v>
      </c>
      <c r="F16" s="75"/>
    </row>
    <row r="17" spans="1:3" ht="36" customHeight="1">
      <c r="A17" s="542"/>
      <c r="B17" s="540"/>
      <c r="C17" s="87" t="s">
        <v>137</v>
      </c>
    </row>
    <row r="18" spans="1:3" ht="48" customHeight="1">
      <c r="A18" s="541" t="s">
        <v>37</v>
      </c>
      <c r="B18" s="544" t="s">
        <v>38</v>
      </c>
      <c r="C18" s="72" t="s">
        <v>153</v>
      </c>
    </row>
    <row r="19" spans="1:3" ht="43.5" customHeight="1" thickBot="1">
      <c r="A19" s="543"/>
      <c r="B19" s="545"/>
      <c r="C19" s="73" t="s">
        <v>141</v>
      </c>
    </row>
    <row r="20" spans="1:3" ht="15" customHeight="1">
      <c r="A20" s="535" t="s">
        <v>39</v>
      </c>
      <c r="B20" s="535"/>
      <c r="C20" s="535"/>
    </row>
    <row r="21" spans="1:3">
      <c r="A21" s="30"/>
      <c r="B21" s="32"/>
      <c r="C21" s="30"/>
    </row>
    <row r="22" spans="1:3" ht="15" customHeight="1">
      <c r="A22" s="30"/>
      <c r="B22" s="32"/>
      <c r="C22" s="30"/>
    </row>
    <row r="23" spans="1:3">
      <c r="A23" s="14"/>
      <c r="B23" s="32"/>
      <c r="C23" s="13"/>
    </row>
    <row r="24" spans="1:3">
      <c r="A24" s="14"/>
      <c r="B24" s="32"/>
      <c r="C24" s="13"/>
    </row>
    <row r="25" spans="1:3">
      <c r="A25" s="14"/>
      <c r="B25" s="32"/>
      <c r="C25" s="13"/>
    </row>
    <row r="26" spans="1:3">
      <c r="A26" s="14"/>
      <c r="B26" s="32"/>
      <c r="C26" s="13"/>
    </row>
    <row r="27" spans="1:3">
      <c r="A27" s="14"/>
      <c r="B27" s="32"/>
      <c r="C27" s="13"/>
    </row>
    <row r="28" spans="1:3">
      <c r="A28" s="14"/>
      <c r="B28" s="32"/>
      <c r="C28" s="13"/>
    </row>
    <row r="29" spans="1:3">
      <c r="A29" s="14"/>
      <c r="B29" s="32"/>
      <c r="C29" s="13"/>
    </row>
    <row r="30" spans="1:3">
      <c r="A30" s="14"/>
      <c r="B30" s="32"/>
      <c r="C30" s="13"/>
    </row>
    <row r="31" spans="1:3">
      <c r="A31" s="14"/>
      <c r="B31" s="32"/>
      <c r="C31" s="13"/>
    </row>
    <row r="32" spans="1:3">
      <c r="A32" s="14"/>
      <c r="B32" s="32"/>
      <c r="C32" s="13"/>
    </row>
    <row r="33" spans="1:3">
      <c r="A33" s="14"/>
      <c r="B33" s="32"/>
      <c r="C33" s="13"/>
    </row>
    <row r="34" spans="1:3">
      <c r="A34" s="14"/>
      <c r="B34" s="32"/>
      <c r="C34" s="13"/>
    </row>
    <row r="35" spans="1:3">
      <c r="A35" s="14"/>
      <c r="B35" s="32"/>
      <c r="C35" s="13"/>
    </row>
    <row r="36" spans="1:3">
      <c r="A36" s="14"/>
      <c r="B36" s="32"/>
      <c r="C36" s="13"/>
    </row>
    <row r="37" spans="1:3">
      <c r="A37" s="14"/>
      <c r="B37" s="32"/>
      <c r="C37" s="13"/>
    </row>
    <row r="38" spans="1:3">
      <c r="A38" s="14"/>
      <c r="B38" s="32"/>
      <c r="C38" s="13"/>
    </row>
    <row r="39" spans="1:3">
      <c r="A39" s="14"/>
      <c r="B39" s="32"/>
      <c r="C39" s="13"/>
    </row>
    <row r="40" spans="1:3">
      <c r="A40" s="14"/>
      <c r="B40" s="32"/>
      <c r="C40" s="13"/>
    </row>
    <row r="41" spans="1:3">
      <c r="A41" s="14"/>
      <c r="B41" s="32"/>
      <c r="C41" s="13"/>
    </row>
    <row r="42" spans="1:3">
      <c r="A42" s="14"/>
      <c r="B42" s="32"/>
      <c r="C42" s="13"/>
    </row>
    <row r="43" spans="1:3">
      <c r="A43" s="14"/>
      <c r="B43" s="32"/>
      <c r="C43" s="13"/>
    </row>
    <row r="44" spans="1:3">
      <c r="A44" s="14"/>
      <c r="B44" s="32"/>
      <c r="C44" s="13"/>
    </row>
    <row r="45" spans="1:3">
      <c r="A45" s="14"/>
      <c r="B45" s="32"/>
      <c r="C45" s="13"/>
    </row>
    <row r="46" spans="1:3">
      <c r="A46" s="12"/>
      <c r="B46" s="32"/>
      <c r="C46" s="11"/>
    </row>
    <row r="47" spans="1:3">
      <c r="A47" s="12"/>
      <c r="B47" s="32"/>
      <c r="C47" s="11"/>
    </row>
    <row r="48" spans="1:3">
      <c r="A48" s="12"/>
      <c r="B48" s="32"/>
      <c r="C48" s="11"/>
    </row>
    <row r="49" spans="1:3">
      <c r="A49" s="12"/>
      <c r="B49" s="32"/>
      <c r="C49" s="11"/>
    </row>
  </sheetData>
  <mergeCells count="13">
    <mergeCell ref="A9:A10"/>
    <mergeCell ref="B9:B10"/>
    <mergeCell ref="A1:C1"/>
    <mergeCell ref="A2:C2"/>
    <mergeCell ref="A4:C4"/>
    <mergeCell ref="A6:A7"/>
    <mergeCell ref="B6:B7"/>
    <mergeCell ref="A20:C20"/>
    <mergeCell ref="B13:B14"/>
    <mergeCell ref="B15:B17"/>
    <mergeCell ref="A12:A17"/>
    <mergeCell ref="A18:A19"/>
    <mergeCell ref="B18:B19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A13" sqref="A13:A14"/>
    </sheetView>
  </sheetViews>
  <sheetFormatPr baseColWidth="10" defaultRowHeight="15"/>
  <cols>
    <col min="1" max="1" width="31.140625" style="54" customWidth="1"/>
    <col min="2" max="2" width="18.28515625" style="45" customWidth="1"/>
    <col min="3" max="3" width="15" style="45" customWidth="1"/>
    <col min="4" max="4" width="15.5703125" style="45" customWidth="1"/>
    <col min="5" max="5" width="17" style="45" customWidth="1"/>
    <col min="6" max="10" width="11.42578125" style="45"/>
  </cols>
  <sheetData>
    <row r="1" spans="1:10">
      <c r="A1" s="616" t="s">
        <v>0</v>
      </c>
      <c r="B1" s="617"/>
      <c r="C1" s="617"/>
      <c r="D1" s="617"/>
      <c r="E1" s="618"/>
      <c r="F1" s="9"/>
      <c r="G1" s="9"/>
      <c r="H1" s="9"/>
      <c r="I1" s="9"/>
      <c r="J1" s="9"/>
    </row>
    <row r="2" spans="1:10" ht="24" customHeight="1">
      <c r="A2" s="605" t="s">
        <v>1</v>
      </c>
      <c r="B2" s="606"/>
      <c r="C2" s="606"/>
      <c r="D2" s="606"/>
      <c r="E2" s="607"/>
      <c r="F2" s="9"/>
      <c r="G2" s="9"/>
      <c r="H2" s="9"/>
      <c r="I2" s="9"/>
      <c r="J2" s="9"/>
    </row>
    <row r="3" spans="1:10" ht="21.75" customHeight="1">
      <c r="A3" s="52"/>
      <c r="B3" s="626" t="s">
        <v>2</v>
      </c>
      <c r="C3" s="626"/>
      <c r="D3" s="626"/>
      <c r="E3" s="627"/>
      <c r="F3" s="9"/>
      <c r="G3" s="9"/>
      <c r="H3" s="9"/>
      <c r="I3" s="9"/>
      <c r="J3" s="9"/>
    </row>
    <row r="4" spans="1:10" ht="21.75" customHeight="1">
      <c r="A4" s="619" t="s">
        <v>100</v>
      </c>
      <c r="B4" s="620"/>
      <c r="C4" s="620"/>
      <c r="D4" s="620"/>
      <c r="E4" s="621"/>
      <c r="F4" s="9"/>
      <c r="G4" s="9"/>
      <c r="H4" s="9"/>
      <c r="I4" s="9"/>
      <c r="J4" s="9"/>
    </row>
    <row r="5" spans="1:10" ht="27.75" customHeight="1">
      <c r="A5" s="623" t="s">
        <v>102</v>
      </c>
      <c r="B5" s="624"/>
      <c r="C5" s="624"/>
      <c r="D5" s="624"/>
      <c r="E5" s="625"/>
      <c r="F5" s="9"/>
      <c r="G5" s="9"/>
      <c r="H5" s="9"/>
      <c r="I5" s="9"/>
      <c r="J5" s="9"/>
    </row>
    <row r="6" spans="1:10" ht="7.5" customHeight="1" thickBot="1">
      <c r="A6" s="55"/>
      <c r="B6" s="22"/>
      <c r="C6" s="22"/>
      <c r="D6" s="22"/>
      <c r="E6" s="5"/>
      <c r="F6" s="9"/>
      <c r="G6" s="9"/>
      <c r="H6" s="9"/>
      <c r="I6" s="9"/>
      <c r="J6" s="9"/>
    </row>
    <row r="7" spans="1:10" ht="15.75" thickBot="1">
      <c r="A7" s="611" t="s">
        <v>3</v>
      </c>
      <c r="B7" s="612"/>
      <c r="C7" s="612"/>
      <c r="D7" s="612"/>
      <c r="E7" s="613"/>
      <c r="F7" s="9"/>
      <c r="G7" s="9"/>
      <c r="H7" s="9"/>
      <c r="I7" s="9"/>
      <c r="J7" s="9"/>
    </row>
    <row r="8" spans="1:10" ht="52.5" customHeight="1" thickBot="1">
      <c r="A8" s="608" t="s">
        <v>99</v>
      </c>
      <c r="B8" s="609"/>
      <c r="C8" s="609"/>
      <c r="D8" s="609"/>
      <c r="E8" s="610"/>
      <c r="F8" s="9"/>
      <c r="G8" s="9"/>
      <c r="H8" s="9"/>
      <c r="I8" s="9"/>
      <c r="J8" s="9"/>
    </row>
    <row r="9" spans="1:10" ht="15.75" thickBot="1">
      <c r="A9" s="611" t="s">
        <v>4</v>
      </c>
      <c r="B9" s="612"/>
      <c r="C9" s="612"/>
      <c r="D9" s="612"/>
      <c r="E9" s="613"/>
      <c r="F9" s="9"/>
      <c r="G9" s="9"/>
      <c r="H9" s="9"/>
      <c r="I9" s="9"/>
      <c r="J9" s="9"/>
    </row>
    <row r="10" spans="1:10" ht="29.25" customHeight="1" thickBot="1">
      <c r="A10" s="622" t="s">
        <v>44</v>
      </c>
      <c r="B10" s="560"/>
      <c r="C10" s="560"/>
      <c r="D10" s="560"/>
      <c r="E10" s="561"/>
      <c r="F10" s="9"/>
      <c r="G10" s="9"/>
      <c r="H10" s="9"/>
      <c r="I10" s="9"/>
      <c r="J10" s="9"/>
    </row>
    <row r="11" spans="1:10" ht="15.75" customHeight="1" thickBot="1">
      <c r="A11" s="611" t="s">
        <v>5</v>
      </c>
      <c r="B11" s="612"/>
      <c r="C11" s="612"/>
      <c r="D11" s="612"/>
      <c r="E11" s="613"/>
      <c r="F11" s="560" t="s">
        <v>6</v>
      </c>
      <c r="G11" s="560"/>
      <c r="H11" s="560"/>
      <c r="I11" s="560"/>
      <c r="J11" s="561"/>
    </row>
    <row r="12" spans="1:10" ht="15.75" thickBot="1">
      <c r="A12" s="56" t="s">
        <v>7</v>
      </c>
      <c r="B12" s="564" t="s">
        <v>8</v>
      </c>
      <c r="C12" s="565"/>
      <c r="D12" s="565"/>
      <c r="E12" s="566"/>
      <c r="F12" s="9"/>
      <c r="G12" s="9"/>
      <c r="H12" s="9"/>
      <c r="I12" s="9"/>
      <c r="J12" s="9"/>
    </row>
    <row r="13" spans="1:10" ht="27" customHeight="1">
      <c r="A13" s="558" t="str">
        <f>'Matriz 1'!C6</f>
        <v>Reducir la morbilidad materna por complicaciones del parto y puerperio en un 4 %</v>
      </c>
      <c r="B13" s="570" t="s">
        <v>122</v>
      </c>
      <c r="C13" s="571"/>
      <c r="D13" s="571"/>
      <c r="E13" s="572"/>
      <c r="F13" s="9"/>
      <c r="G13" s="9"/>
      <c r="H13" s="9"/>
      <c r="I13" s="9"/>
      <c r="J13" s="9"/>
    </row>
    <row r="14" spans="1:10" ht="17.25" customHeight="1">
      <c r="A14" s="559"/>
      <c r="B14" s="573"/>
      <c r="C14" s="574"/>
      <c r="D14" s="574"/>
      <c r="E14" s="575"/>
      <c r="F14" s="9"/>
      <c r="G14" s="9"/>
      <c r="H14" s="9"/>
      <c r="I14" s="9"/>
      <c r="J14" s="9"/>
    </row>
    <row r="15" spans="1:10" ht="18" customHeight="1">
      <c r="A15" s="562" t="str">
        <f>'Matriz 1'!C7</f>
        <v>Reducir la Mortalidad Neonatal en un 3%</v>
      </c>
      <c r="B15" s="576" t="s">
        <v>123</v>
      </c>
      <c r="C15" s="577"/>
      <c r="D15" s="577"/>
      <c r="E15" s="578"/>
      <c r="F15" s="9"/>
      <c r="G15" s="9"/>
      <c r="H15" s="9"/>
      <c r="I15" s="9"/>
      <c r="J15" s="9"/>
    </row>
    <row r="16" spans="1:10" ht="16.5" customHeight="1" thickBot="1">
      <c r="A16" s="563"/>
      <c r="B16" s="573"/>
      <c r="C16" s="574"/>
      <c r="D16" s="574"/>
      <c r="E16" s="575"/>
      <c r="F16" s="9"/>
      <c r="G16" s="9"/>
      <c r="H16" s="9"/>
      <c r="I16" s="9"/>
      <c r="J16" s="9"/>
    </row>
    <row r="17" spans="1:10" ht="15.75" customHeight="1" thickBot="1">
      <c r="A17" s="567"/>
      <c r="B17" s="568"/>
      <c r="C17" s="568"/>
      <c r="D17" s="568"/>
      <c r="E17" s="569"/>
      <c r="F17" s="556" t="s">
        <v>10</v>
      </c>
      <c r="G17" s="556"/>
      <c r="H17" s="556"/>
      <c r="I17" s="556"/>
      <c r="J17" s="557"/>
    </row>
    <row r="18" spans="1:10" ht="15.75" thickBot="1">
      <c r="A18" s="57" t="s">
        <v>11</v>
      </c>
      <c r="B18" s="579" t="s">
        <v>12</v>
      </c>
      <c r="C18" s="580"/>
      <c r="D18" s="580"/>
      <c r="E18" s="581"/>
      <c r="F18" s="9"/>
      <c r="G18" s="9"/>
      <c r="H18" s="9"/>
      <c r="I18" s="9"/>
      <c r="J18" s="9"/>
    </row>
    <row r="19" spans="1:10" ht="15" customHeight="1">
      <c r="A19" s="41" t="s">
        <v>13</v>
      </c>
      <c r="B19" s="590" t="s">
        <v>108</v>
      </c>
      <c r="C19" s="591"/>
      <c r="D19" s="591"/>
      <c r="E19" s="592"/>
      <c r="F19" s="9"/>
      <c r="G19" s="9"/>
      <c r="H19" s="9"/>
      <c r="I19" s="9"/>
      <c r="J19" s="9"/>
    </row>
    <row r="20" spans="1:10" ht="33" customHeight="1">
      <c r="A20" s="42" t="s">
        <v>15</v>
      </c>
      <c r="B20" s="593" t="s">
        <v>630</v>
      </c>
      <c r="C20" s="594"/>
      <c r="D20" s="594"/>
      <c r="E20" s="595"/>
      <c r="F20" s="9"/>
      <c r="G20" s="9"/>
      <c r="H20" s="9"/>
      <c r="I20" s="9"/>
      <c r="J20" s="9"/>
    </row>
    <row r="21" spans="1:10" ht="27.75" customHeight="1" thickBot="1">
      <c r="A21" s="585" t="s">
        <v>16</v>
      </c>
      <c r="B21" s="587" t="s">
        <v>104</v>
      </c>
      <c r="C21" s="587"/>
      <c r="D21" s="588"/>
      <c r="E21" s="589"/>
      <c r="F21" s="9"/>
      <c r="G21" s="9"/>
      <c r="H21" s="9"/>
      <c r="I21" s="9"/>
      <c r="J21" s="9"/>
    </row>
    <row r="22" spans="1:10">
      <c r="A22" s="586"/>
      <c r="B22" s="15">
        <v>2011</v>
      </c>
      <c r="C22" s="19">
        <v>2012</v>
      </c>
      <c r="D22" s="21">
        <v>2013</v>
      </c>
      <c r="E22" s="20">
        <v>2014</v>
      </c>
      <c r="F22" s="9"/>
      <c r="G22" s="9"/>
      <c r="H22" s="9"/>
      <c r="I22" s="9"/>
      <c r="J22" s="9"/>
    </row>
    <row r="23" spans="1:10" ht="15.75" thickBot="1">
      <c r="A23" s="586"/>
      <c r="B23" s="50">
        <v>0.12</v>
      </c>
      <c r="C23" s="51">
        <v>0.09</v>
      </c>
      <c r="D23" s="81">
        <v>0.05</v>
      </c>
      <c r="E23" s="80">
        <v>0.05</v>
      </c>
      <c r="F23" s="9"/>
      <c r="G23" s="9"/>
      <c r="H23" s="9"/>
      <c r="I23" s="9"/>
      <c r="J23" s="9"/>
    </row>
    <row r="24" spans="1:10">
      <c r="A24" s="586" t="s">
        <v>18</v>
      </c>
      <c r="B24" s="598" t="s">
        <v>19</v>
      </c>
      <c r="C24" s="598"/>
      <c r="D24" s="599" t="s">
        <v>20</v>
      </c>
      <c r="E24" s="600"/>
      <c r="F24" s="9"/>
      <c r="G24" s="9"/>
      <c r="H24" s="9"/>
      <c r="I24" s="9"/>
      <c r="J24" s="9"/>
    </row>
    <row r="25" spans="1:10" ht="22.5" customHeight="1">
      <c r="A25" s="586"/>
      <c r="B25" s="601" t="s">
        <v>23</v>
      </c>
      <c r="C25" s="602"/>
      <c r="D25" s="614">
        <v>0.05</v>
      </c>
      <c r="E25" s="615"/>
      <c r="F25" s="9"/>
      <c r="G25" s="9"/>
      <c r="H25" s="9"/>
      <c r="I25" s="9"/>
      <c r="J25" s="9"/>
    </row>
    <row r="26" spans="1:10" ht="40.5" customHeight="1" thickBot="1">
      <c r="A26" s="43" t="s">
        <v>21</v>
      </c>
      <c r="B26" s="582" t="s">
        <v>158</v>
      </c>
      <c r="C26" s="583"/>
      <c r="D26" s="583"/>
      <c r="E26" s="584"/>
      <c r="F26" s="9"/>
      <c r="G26" s="9"/>
      <c r="H26" s="9"/>
      <c r="I26" s="9"/>
      <c r="J26" s="9"/>
    </row>
    <row r="27" spans="1:10" ht="15.75" thickBot="1">
      <c r="A27" s="57" t="s">
        <v>11</v>
      </c>
      <c r="B27" s="579" t="s">
        <v>12</v>
      </c>
      <c r="C27" s="580"/>
      <c r="D27" s="580"/>
      <c r="E27" s="581"/>
      <c r="F27" s="9"/>
      <c r="G27" s="9"/>
      <c r="H27" s="9"/>
      <c r="I27" s="9"/>
      <c r="J27" s="9"/>
    </row>
    <row r="28" spans="1:10" ht="15" customHeight="1">
      <c r="A28" s="41" t="s">
        <v>13</v>
      </c>
      <c r="B28" s="590" t="s">
        <v>106</v>
      </c>
      <c r="C28" s="591"/>
      <c r="D28" s="591"/>
      <c r="E28" s="592"/>
      <c r="F28" s="9"/>
      <c r="G28" s="9"/>
      <c r="H28" s="9"/>
      <c r="I28" s="9"/>
      <c r="J28" s="9"/>
    </row>
    <row r="29" spans="1:10" ht="30.75" customHeight="1">
      <c r="A29" s="42" t="s">
        <v>15</v>
      </c>
      <c r="B29" s="593" t="s">
        <v>631</v>
      </c>
      <c r="C29" s="594"/>
      <c r="D29" s="594"/>
      <c r="E29" s="595"/>
    </row>
    <row r="30" spans="1:10" ht="26.25" customHeight="1" thickBot="1">
      <c r="A30" s="585" t="s">
        <v>16</v>
      </c>
      <c r="B30" s="587" t="s">
        <v>104</v>
      </c>
      <c r="C30" s="587"/>
      <c r="D30" s="588"/>
      <c r="E30" s="589"/>
    </row>
    <row r="31" spans="1:10">
      <c r="A31" s="586"/>
      <c r="B31" s="15">
        <v>2011</v>
      </c>
      <c r="C31" s="19">
        <v>2012</v>
      </c>
      <c r="D31" s="21">
        <v>2013</v>
      </c>
      <c r="E31" s="20">
        <v>2014</v>
      </c>
    </row>
    <row r="32" spans="1:10" ht="15.75" thickBot="1">
      <c r="A32" s="586"/>
      <c r="B32" s="50">
        <v>0.15</v>
      </c>
      <c r="C32" s="50">
        <v>0.13</v>
      </c>
      <c r="D32" s="81">
        <v>0.1</v>
      </c>
      <c r="E32" s="80">
        <v>0.09</v>
      </c>
    </row>
    <row r="33" spans="1:5">
      <c r="A33" s="586" t="s">
        <v>18</v>
      </c>
      <c r="B33" s="598" t="s">
        <v>19</v>
      </c>
      <c r="C33" s="598"/>
      <c r="D33" s="599" t="s">
        <v>20</v>
      </c>
      <c r="E33" s="600"/>
    </row>
    <row r="34" spans="1:5">
      <c r="A34" s="586"/>
      <c r="B34" s="601" t="s">
        <v>107</v>
      </c>
      <c r="C34" s="602"/>
      <c r="D34" s="603">
        <v>0.1</v>
      </c>
      <c r="E34" s="604"/>
    </row>
    <row r="35" spans="1:5" ht="39" thickBot="1">
      <c r="A35" s="43" t="s">
        <v>21</v>
      </c>
      <c r="B35" s="582" t="s">
        <v>159</v>
      </c>
      <c r="C35" s="583"/>
      <c r="D35" s="583"/>
      <c r="E35" s="584"/>
    </row>
    <row r="36" spans="1:5" ht="15" customHeight="1">
      <c r="A36" s="596" t="s">
        <v>22</v>
      </c>
      <c r="B36" s="535"/>
      <c r="C36" s="535"/>
      <c r="D36" s="535"/>
      <c r="E36" s="597"/>
    </row>
    <row r="37" spans="1:5" ht="5.25" customHeight="1" thickBot="1">
      <c r="A37" s="53"/>
      <c r="B37" s="7"/>
      <c r="C37" s="7"/>
      <c r="D37" s="7"/>
      <c r="E37" s="8"/>
    </row>
  </sheetData>
  <mergeCells count="41">
    <mergeCell ref="A1:E1"/>
    <mergeCell ref="A4:E4"/>
    <mergeCell ref="A9:E9"/>
    <mergeCell ref="A10:E10"/>
    <mergeCell ref="A5:E5"/>
    <mergeCell ref="A7:E7"/>
    <mergeCell ref="B3:E3"/>
    <mergeCell ref="B20:E20"/>
    <mergeCell ref="B25:C25"/>
    <mergeCell ref="B19:E19"/>
    <mergeCell ref="A2:E2"/>
    <mergeCell ref="A8:E8"/>
    <mergeCell ref="A11:E11"/>
    <mergeCell ref="D24:E24"/>
    <mergeCell ref="D25:E25"/>
    <mergeCell ref="B24:C24"/>
    <mergeCell ref="A21:A23"/>
    <mergeCell ref="B21:E21"/>
    <mergeCell ref="A24:A25"/>
    <mergeCell ref="B18:E18"/>
    <mergeCell ref="A36:E36"/>
    <mergeCell ref="A33:A34"/>
    <mergeCell ref="B33:C33"/>
    <mergeCell ref="D33:E33"/>
    <mergeCell ref="B34:C34"/>
    <mergeCell ref="D34:E34"/>
    <mergeCell ref="B35:E35"/>
    <mergeCell ref="B27:E27"/>
    <mergeCell ref="B26:E26"/>
    <mergeCell ref="A30:A32"/>
    <mergeCell ref="B30:E30"/>
    <mergeCell ref="B28:E28"/>
    <mergeCell ref="B29:E29"/>
    <mergeCell ref="F17:J17"/>
    <mergeCell ref="A13:A14"/>
    <mergeCell ref="F11:J11"/>
    <mergeCell ref="A15:A16"/>
    <mergeCell ref="B12:E12"/>
    <mergeCell ref="A17:E17"/>
    <mergeCell ref="B13:E14"/>
    <mergeCell ref="B15:E16"/>
  </mergeCells>
  <pageMargins left="0.25" right="0.25" top="0.75" bottom="0.75" header="0.3" footer="0.3"/>
  <pageSetup paperSize="9" scale="88" orientation="portrait" r:id="rId1"/>
  <rowBreaks count="1" manualBreakCount="1">
    <brk id="43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sqref="A1:E41"/>
    </sheetView>
  </sheetViews>
  <sheetFormatPr baseColWidth="10" defaultRowHeight="15"/>
  <cols>
    <col min="1" max="1" width="26.7109375" customWidth="1"/>
    <col min="2" max="5" width="16.140625" customWidth="1"/>
  </cols>
  <sheetData>
    <row r="1" spans="1:9">
      <c r="A1" s="616" t="s">
        <v>0</v>
      </c>
      <c r="B1" s="617"/>
      <c r="C1" s="617"/>
      <c r="D1" s="617"/>
      <c r="E1" s="618"/>
      <c r="F1" s="6"/>
      <c r="G1" s="6"/>
      <c r="H1" s="6"/>
      <c r="I1" s="6"/>
    </row>
    <row r="2" spans="1:9">
      <c r="A2" s="605" t="s">
        <v>1</v>
      </c>
      <c r="B2" s="606"/>
      <c r="C2" s="606"/>
      <c r="D2" s="606"/>
      <c r="E2" s="607"/>
      <c r="F2" s="6"/>
      <c r="G2" s="6"/>
      <c r="H2" s="6"/>
      <c r="I2" s="6"/>
    </row>
    <row r="3" spans="1:9">
      <c r="A3" s="4"/>
      <c r="B3" s="59" t="s">
        <v>2</v>
      </c>
      <c r="C3" s="59"/>
      <c r="D3" s="59"/>
      <c r="E3" s="60"/>
      <c r="F3" s="6"/>
      <c r="G3" s="6"/>
      <c r="H3" s="6"/>
      <c r="I3" s="6"/>
    </row>
    <row r="4" spans="1:9">
      <c r="A4" s="619" t="s">
        <v>672</v>
      </c>
      <c r="B4" s="620"/>
      <c r="C4" s="620"/>
      <c r="D4" s="620"/>
      <c r="E4" s="621"/>
      <c r="F4" s="6"/>
      <c r="G4" s="6"/>
      <c r="H4" s="6"/>
      <c r="I4" s="6"/>
    </row>
    <row r="5" spans="1:9">
      <c r="A5" s="3"/>
      <c r="B5" s="59"/>
      <c r="C5" s="59"/>
      <c r="D5" s="59"/>
      <c r="E5" s="60"/>
      <c r="F5" s="6"/>
      <c r="G5" s="6"/>
      <c r="H5" s="6"/>
      <c r="I5" s="6"/>
    </row>
    <row r="6" spans="1:9" ht="39" customHeight="1">
      <c r="A6" s="623" t="s">
        <v>40</v>
      </c>
      <c r="B6" s="624"/>
      <c r="C6" s="624"/>
      <c r="D6" s="624"/>
      <c r="E6" s="625"/>
      <c r="F6" s="6"/>
      <c r="G6" s="6"/>
      <c r="H6" s="6"/>
      <c r="I6" s="6"/>
    </row>
    <row r="7" spans="1:9" ht="15.75" thickBot="1">
      <c r="A7" s="2"/>
      <c r="B7" s="22"/>
      <c r="C7" s="22"/>
      <c r="D7" s="22"/>
      <c r="E7" s="5"/>
      <c r="F7" s="6"/>
      <c r="G7" s="6"/>
      <c r="H7" s="6"/>
      <c r="I7" s="6"/>
    </row>
    <row r="8" spans="1:9" ht="15.75" thickBot="1">
      <c r="A8" s="611" t="s">
        <v>3</v>
      </c>
      <c r="B8" s="612"/>
      <c r="C8" s="612"/>
      <c r="D8" s="612"/>
      <c r="E8" s="613"/>
      <c r="F8" s="6"/>
      <c r="G8" s="6"/>
      <c r="H8" s="6"/>
      <c r="I8" s="6"/>
    </row>
    <row r="9" spans="1:9" ht="57.75" customHeight="1" thickBot="1">
      <c r="A9" s="622" t="s">
        <v>42</v>
      </c>
      <c r="B9" s="560"/>
      <c r="C9" s="560"/>
      <c r="D9" s="560"/>
      <c r="E9" s="561"/>
      <c r="F9" s="6"/>
      <c r="G9" s="6"/>
      <c r="H9" s="6"/>
      <c r="I9" s="6"/>
    </row>
    <row r="10" spans="1:9" ht="15.75" thickBot="1">
      <c r="A10" s="611" t="s">
        <v>4</v>
      </c>
      <c r="B10" s="612"/>
      <c r="C10" s="612"/>
      <c r="D10" s="612"/>
      <c r="E10" s="613"/>
      <c r="F10" s="6"/>
      <c r="G10" s="6"/>
      <c r="H10" s="6"/>
      <c r="I10" s="6"/>
    </row>
    <row r="11" spans="1:9" ht="27.75" customHeight="1" thickBot="1">
      <c r="A11" s="622" t="s">
        <v>45</v>
      </c>
      <c r="B11" s="560"/>
      <c r="C11" s="560"/>
      <c r="D11" s="560"/>
      <c r="E11" s="561"/>
      <c r="F11" s="6"/>
      <c r="G11" s="6"/>
      <c r="H11" s="6"/>
      <c r="I11" s="6"/>
    </row>
    <row r="12" spans="1:9" ht="15.75" thickBot="1">
      <c r="A12" s="611" t="s">
        <v>5</v>
      </c>
      <c r="B12" s="612"/>
      <c r="C12" s="612"/>
      <c r="D12" s="612"/>
      <c r="E12" s="613"/>
      <c r="F12" s="560"/>
      <c r="G12" s="560"/>
      <c r="H12" s="560"/>
      <c r="I12" s="561"/>
    </row>
    <row r="13" spans="1:9" ht="23.25" customHeight="1" thickBot="1">
      <c r="A13" s="18" t="s">
        <v>7</v>
      </c>
      <c r="B13" s="636" t="s">
        <v>8</v>
      </c>
      <c r="C13" s="637"/>
      <c r="D13" s="637"/>
      <c r="E13" s="638"/>
      <c r="F13" s="6"/>
      <c r="G13" s="6"/>
      <c r="H13" s="6"/>
      <c r="I13" s="6"/>
    </row>
    <row r="14" spans="1:9" ht="51.75" thickBot="1">
      <c r="A14" s="63" t="str">
        <f>'Matriz 1'!C8</f>
        <v>Reducir en un  2 % los transtornos nutricionales crónicos que afectan a la población infantil</v>
      </c>
      <c r="B14" s="639" t="s">
        <v>124</v>
      </c>
      <c r="C14" s="639"/>
      <c r="D14" s="639"/>
      <c r="E14" s="640"/>
      <c r="F14" s="6"/>
      <c r="G14" s="6"/>
      <c r="H14" s="6"/>
      <c r="I14" s="6"/>
    </row>
    <row r="15" spans="1:9" ht="15.75" thickBot="1">
      <c r="A15" s="567" t="s">
        <v>9</v>
      </c>
      <c r="B15" s="568"/>
      <c r="C15" s="568"/>
      <c r="D15" s="568"/>
      <c r="E15" s="569"/>
      <c r="F15" s="556"/>
      <c r="G15" s="556"/>
      <c r="H15" s="556"/>
      <c r="I15" s="557"/>
    </row>
    <row r="16" spans="1:9" ht="15.75" thickBot="1">
      <c r="A16" s="16" t="s">
        <v>11</v>
      </c>
      <c r="B16" s="579" t="s">
        <v>12</v>
      </c>
      <c r="C16" s="580"/>
      <c r="D16" s="580"/>
      <c r="E16" s="581"/>
      <c r="F16" s="6"/>
      <c r="G16" s="6"/>
      <c r="H16" s="6"/>
      <c r="I16" s="6"/>
    </row>
    <row r="17" spans="1:9" ht="28.5" customHeight="1">
      <c r="A17" s="23" t="s">
        <v>13</v>
      </c>
      <c r="B17" s="590" t="s">
        <v>109</v>
      </c>
      <c r="C17" s="591"/>
      <c r="D17" s="591"/>
      <c r="E17" s="592"/>
      <c r="F17" s="6"/>
      <c r="G17" s="6"/>
      <c r="H17" s="6"/>
      <c r="I17" s="6"/>
    </row>
    <row r="18" spans="1:9" ht="45.75" customHeight="1">
      <c r="A18" s="24" t="s">
        <v>15</v>
      </c>
      <c r="B18" s="628" t="s">
        <v>110</v>
      </c>
      <c r="C18" s="629"/>
      <c r="D18" s="629"/>
      <c r="E18" s="630"/>
      <c r="F18" s="6"/>
      <c r="G18" s="6"/>
      <c r="H18" s="6"/>
      <c r="I18" s="6"/>
    </row>
    <row r="19" spans="1:9" ht="26.25" customHeight="1" thickBot="1">
      <c r="A19" s="559" t="s">
        <v>16</v>
      </c>
      <c r="B19" s="587" t="s">
        <v>17</v>
      </c>
      <c r="C19" s="587"/>
      <c r="D19" s="588"/>
      <c r="E19" s="589"/>
      <c r="F19" s="6"/>
      <c r="G19" s="6"/>
      <c r="H19" s="6"/>
      <c r="I19" s="6"/>
    </row>
    <row r="20" spans="1:9">
      <c r="A20" s="631"/>
      <c r="B20" s="15">
        <v>2011</v>
      </c>
      <c r="C20" s="19">
        <v>2012</v>
      </c>
      <c r="D20" s="21">
        <v>2013</v>
      </c>
      <c r="E20" s="20">
        <v>2014</v>
      </c>
      <c r="F20" s="6"/>
      <c r="G20" s="6"/>
      <c r="H20" s="6"/>
      <c r="I20" s="6"/>
    </row>
    <row r="21" spans="1:9" ht="15.75" thickBot="1">
      <c r="A21" s="631"/>
      <c r="B21" s="1">
        <v>0.08</v>
      </c>
      <c r="C21" s="64">
        <v>0.1</v>
      </c>
      <c r="D21" s="82">
        <v>7.0000000000000007E-2</v>
      </c>
      <c r="E21" s="69">
        <v>0.06</v>
      </c>
      <c r="F21" s="6"/>
      <c r="G21" s="6"/>
      <c r="H21" s="6"/>
      <c r="I21" s="6"/>
    </row>
    <row r="22" spans="1:9">
      <c r="A22" s="632" t="s">
        <v>18</v>
      </c>
      <c r="B22" s="633" t="s">
        <v>19</v>
      </c>
      <c r="C22" s="633"/>
      <c r="D22" s="599" t="s">
        <v>20</v>
      </c>
      <c r="E22" s="634"/>
      <c r="F22" s="6"/>
      <c r="G22" s="6"/>
      <c r="H22" s="6"/>
      <c r="I22" s="6"/>
    </row>
    <row r="23" spans="1:9">
      <c r="A23" s="632"/>
      <c r="B23" s="635" t="s">
        <v>107</v>
      </c>
      <c r="C23" s="602"/>
      <c r="D23" s="614">
        <v>7.0000000000000007E-2</v>
      </c>
      <c r="E23" s="615"/>
      <c r="F23" s="6"/>
      <c r="G23" s="6"/>
      <c r="H23" s="6"/>
      <c r="I23" s="6"/>
    </row>
    <row r="24" spans="1:9" ht="53.25" customHeight="1" thickBot="1">
      <c r="A24" s="31" t="s">
        <v>21</v>
      </c>
      <c r="B24" s="582" t="s">
        <v>158</v>
      </c>
      <c r="C24" s="583"/>
      <c r="D24" s="583"/>
      <c r="E24" s="584"/>
      <c r="F24" s="6"/>
      <c r="G24" s="6"/>
      <c r="H24" s="6"/>
      <c r="I24" s="6"/>
    </row>
    <row r="25" spans="1:9" ht="15.75" thickBot="1">
      <c r="A25" s="596" t="s">
        <v>22</v>
      </c>
      <c r="B25" s="535"/>
      <c r="C25" s="535"/>
      <c r="D25" s="535"/>
      <c r="E25" s="597"/>
    </row>
    <row r="26" spans="1:9" s="45" customFormat="1" ht="15.75" thickBot="1">
      <c r="A26" s="567" t="s">
        <v>9</v>
      </c>
      <c r="B26" s="568"/>
      <c r="C26" s="568"/>
      <c r="D26" s="568"/>
      <c r="E26" s="569"/>
      <c r="F26" s="556"/>
      <c r="G26" s="556"/>
      <c r="H26" s="556"/>
      <c r="I26" s="557"/>
    </row>
    <row r="27" spans="1:9" s="45" customFormat="1" ht="15.75" thickBot="1">
      <c r="A27" s="16" t="s">
        <v>11</v>
      </c>
      <c r="B27" s="579" t="s">
        <v>12</v>
      </c>
      <c r="C27" s="580"/>
      <c r="D27" s="580"/>
      <c r="E27" s="581"/>
      <c r="F27" s="6"/>
      <c r="G27" s="6"/>
      <c r="H27" s="6"/>
      <c r="I27" s="6"/>
    </row>
    <row r="28" spans="1:9" s="45" customFormat="1" ht="27.75" customHeight="1">
      <c r="A28" s="23" t="s">
        <v>13</v>
      </c>
      <c r="B28" s="590" t="s">
        <v>113</v>
      </c>
      <c r="C28" s="591"/>
      <c r="D28" s="591"/>
      <c r="E28" s="592"/>
      <c r="F28" s="6"/>
      <c r="G28" s="6"/>
      <c r="H28" s="6"/>
      <c r="I28" s="6"/>
    </row>
    <row r="29" spans="1:9" s="45" customFormat="1" ht="45.75" customHeight="1">
      <c r="A29" s="24" t="s">
        <v>15</v>
      </c>
      <c r="B29" s="628" t="s">
        <v>112</v>
      </c>
      <c r="C29" s="629"/>
      <c r="D29" s="629"/>
      <c r="E29" s="630"/>
      <c r="F29" s="6"/>
      <c r="G29" s="6"/>
      <c r="H29" s="6"/>
      <c r="I29" s="6"/>
    </row>
    <row r="30" spans="1:9" s="45" customFormat="1" ht="25.5" customHeight="1" thickBot="1">
      <c r="A30" s="559" t="s">
        <v>16</v>
      </c>
      <c r="B30" s="587" t="s">
        <v>17</v>
      </c>
      <c r="C30" s="587"/>
      <c r="D30" s="588"/>
      <c r="E30" s="589"/>
      <c r="F30" s="6"/>
      <c r="G30" s="6"/>
      <c r="H30" s="6"/>
      <c r="I30" s="6"/>
    </row>
    <row r="31" spans="1:9" s="45" customFormat="1">
      <c r="A31" s="631"/>
      <c r="B31" s="15">
        <v>2011</v>
      </c>
      <c r="C31" s="19">
        <v>2012</v>
      </c>
      <c r="D31" s="21">
        <v>2013</v>
      </c>
      <c r="E31" s="20">
        <v>2014</v>
      </c>
      <c r="F31" s="6"/>
      <c r="G31" s="6"/>
      <c r="H31" s="6"/>
      <c r="I31" s="6"/>
    </row>
    <row r="32" spans="1:9" s="45" customFormat="1" ht="19.5" customHeight="1" thickBot="1">
      <c r="A32" s="631"/>
      <c r="B32" s="1">
        <v>0.25</v>
      </c>
      <c r="C32" s="64">
        <v>0.2</v>
      </c>
      <c r="D32" s="82">
        <v>0.18</v>
      </c>
      <c r="E32" s="69">
        <v>0.16</v>
      </c>
      <c r="F32" s="6"/>
      <c r="G32" s="6"/>
      <c r="H32" s="6"/>
      <c r="I32" s="6"/>
    </row>
    <row r="33" spans="1:9" s="45" customFormat="1">
      <c r="A33" s="632" t="s">
        <v>18</v>
      </c>
      <c r="B33" s="633" t="s">
        <v>19</v>
      </c>
      <c r="C33" s="633"/>
      <c r="D33" s="599" t="s">
        <v>20</v>
      </c>
      <c r="E33" s="634"/>
      <c r="F33" s="6"/>
      <c r="G33" s="6"/>
      <c r="H33" s="6"/>
      <c r="I33" s="6"/>
    </row>
    <row r="34" spans="1:9" s="45" customFormat="1">
      <c r="A34" s="632"/>
      <c r="B34" s="635" t="s">
        <v>107</v>
      </c>
      <c r="C34" s="602"/>
      <c r="D34" s="614">
        <v>0.18</v>
      </c>
      <c r="E34" s="615"/>
      <c r="F34" s="6"/>
      <c r="G34" s="6"/>
      <c r="H34" s="6"/>
      <c r="I34" s="6"/>
    </row>
    <row r="35" spans="1:9" s="45" customFormat="1" ht="52.5" customHeight="1" thickBot="1">
      <c r="A35" s="31" t="s">
        <v>21</v>
      </c>
      <c r="B35" s="582" t="s">
        <v>159</v>
      </c>
      <c r="C35" s="583"/>
      <c r="D35" s="583"/>
      <c r="E35" s="584"/>
      <c r="F35" s="6"/>
      <c r="G35" s="6"/>
      <c r="H35" s="6"/>
      <c r="I35" s="6"/>
    </row>
    <row r="36" spans="1:9" s="45" customFormat="1">
      <c r="A36" s="535" t="s">
        <v>22</v>
      </c>
      <c r="B36" s="535"/>
      <c r="C36" s="535"/>
      <c r="D36" s="535"/>
      <c r="E36" s="535"/>
    </row>
  </sheetData>
  <mergeCells count="40">
    <mergeCell ref="A1:E1"/>
    <mergeCell ref="A2:E2"/>
    <mergeCell ref="A6:E6"/>
    <mergeCell ref="A8:E8"/>
    <mergeCell ref="F15:I15"/>
    <mergeCell ref="A10:E10"/>
    <mergeCell ref="A11:E11"/>
    <mergeCell ref="A12:E12"/>
    <mergeCell ref="F12:I12"/>
    <mergeCell ref="B13:E13"/>
    <mergeCell ref="B14:E14"/>
    <mergeCell ref="A15:E15"/>
    <mergeCell ref="F26:I26"/>
    <mergeCell ref="B27:E27"/>
    <mergeCell ref="B28:E28"/>
    <mergeCell ref="B16:E16"/>
    <mergeCell ref="B17:E17"/>
    <mergeCell ref="B18:E18"/>
    <mergeCell ref="B19:E19"/>
    <mergeCell ref="B22:C22"/>
    <mergeCell ref="D22:E22"/>
    <mergeCell ref="B23:C23"/>
    <mergeCell ref="D23:E23"/>
    <mergeCell ref="B24:E24"/>
    <mergeCell ref="B35:E35"/>
    <mergeCell ref="A4:E4"/>
    <mergeCell ref="A36:E36"/>
    <mergeCell ref="B29:E29"/>
    <mergeCell ref="A30:A32"/>
    <mergeCell ref="B30:E30"/>
    <mergeCell ref="A33:A34"/>
    <mergeCell ref="B33:C33"/>
    <mergeCell ref="D33:E33"/>
    <mergeCell ref="B34:C34"/>
    <mergeCell ref="D34:E34"/>
    <mergeCell ref="A25:E25"/>
    <mergeCell ref="A26:E26"/>
    <mergeCell ref="A19:A21"/>
    <mergeCell ref="A22:A23"/>
    <mergeCell ref="A9:E9"/>
  </mergeCells>
  <pageMargins left="0.7" right="0.7" top="0.75" bottom="0.75" header="0.3" footer="0.3"/>
  <pageSetup paperSize="9" scale="75" orientation="portrait" r:id="rId1"/>
  <rowBreaks count="1" manualBreakCount="1">
    <brk id="4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sqref="A1:E51"/>
    </sheetView>
  </sheetViews>
  <sheetFormatPr baseColWidth="10" defaultRowHeight="15"/>
  <cols>
    <col min="1" max="1" width="26.7109375" customWidth="1"/>
    <col min="2" max="5" width="16.140625" customWidth="1"/>
  </cols>
  <sheetData>
    <row r="1" spans="1:10">
      <c r="A1" s="616" t="s">
        <v>0</v>
      </c>
      <c r="B1" s="617"/>
      <c r="C1" s="617"/>
      <c r="D1" s="617"/>
      <c r="E1" s="618"/>
      <c r="F1" s="6"/>
      <c r="G1" s="6"/>
      <c r="H1" s="6"/>
      <c r="I1" s="6"/>
      <c r="J1" s="6"/>
    </row>
    <row r="2" spans="1:10" ht="15" customHeight="1">
      <c r="A2" s="605" t="s">
        <v>1</v>
      </c>
      <c r="B2" s="606"/>
      <c r="C2" s="606"/>
      <c r="D2" s="606"/>
      <c r="E2" s="607"/>
      <c r="F2" s="6"/>
      <c r="G2" s="6"/>
      <c r="H2" s="6"/>
      <c r="I2" s="6"/>
      <c r="J2" s="6"/>
    </row>
    <row r="3" spans="1:10">
      <c r="A3" s="4"/>
      <c r="B3" s="59" t="s">
        <v>2</v>
      </c>
      <c r="C3" s="59"/>
      <c r="D3" s="59"/>
      <c r="E3" s="60"/>
      <c r="F3" s="6"/>
      <c r="G3" s="6"/>
      <c r="H3" s="6"/>
      <c r="I3" s="6"/>
      <c r="J3" s="6"/>
    </row>
    <row r="4" spans="1:10">
      <c r="A4" s="619" t="s">
        <v>100</v>
      </c>
      <c r="B4" s="620"/>
      <c r="C4" s="620"/>
      <c r="D4" s="620"/>
      <c r="E4" s="621"/>
      <c r="F4" s="6"/>
      <c r="G4" s="6"/>
      <c r="H4" s="6"/>
      <c r="I4" s="6"/>
      <c r="J4" s="6"/>
    </row>
    <row r="5" spans="1:10">
      <c r="A5" s="3"/>
      <c r="B5" s="59"/>
      <c r="C5" s="59"/>
      <c r="D5" s="59"/>
      <c r="E5" s="60"/>
      <c r="F5" s="6"/>
      <c r="G5" s="6"/>
      <c r="H5" s="6"/>
      <c r="I5" s="6"/>
      <c r="J5" s="6"/>
    </row>
    <row r="6" spans="1:10" ht="32.25" customHeight="1">
      <c r="A6" s="623" t="s">
        <v>125</v>
      </c>
      <c r="B6" s="624"/>
      <c r="C6" s="624"/>
      <c r="D6" s="624"/>
      <c r="E6" s="625"/>
      <c r="F6" s="6"/>
      <c r="G6" s="6"/>
      <c r="H6" s="6"/>
      <c r="I6" s="6"/>
      <c r="J6" s="6"/>
    </row>
    <row r="7" spans="1:10" ht="9.75" customHeight="1" thickBot="1">
      <c r="A7" s="2"/>
      <c r="B7" s="22"/>
      <c r="C7" s="22"/>
      <c r="D7" s="22"/>
      <c r="E7" s="5"/>
      <c r="F7" s="6"/>
      <c r="G7" s="6"/>
      <c r="H7" s="6"/>
      <c r="I7" s="6"/>
      <c r="J7" s="6"/>
    </row>
    <row r="8" spans="1:10" ht="15.75" thickBot="1">
      <c r="A8" s="662" t="s">
        <v>3</v>
      </c>
      <c r="B8" s="657"/>
      <c r="C8" s="657"/>
      <c r="D8" s="657"/>
      <c r="E8" s="658"/>
      <c r="F8" s="6"/>
      <c r="G8" s="6"/>
      <c r="H8" s="6"/>
      <c r="I8" s="6"/>
      <c r="J8" s="6"/>
    </row>
    <row r="9" spans="1:10" ht="68.25" customHeight="1" thickBot="1">
      <c r="A9" s="622" t="s">
        <v>43</v>
      </c>
      <c r="B9" s="560"/>
      <c r="C9" s="560"/>
      <c r="D9" s="560"/>
      <c r="E9" s="561"/>
      <c r="F9" s="6"/>
      <c r="G9" s="6"/>
      <c r="H9" s="6"/>
      <c r="I9" s="6"/>
      <c r="J9" s="6"/>
    </row>
    <row r="10" spans="1:10" ht="15.75" thickBot="1">
      <c r="A10" s="662" t="s">
        <v>4</v>
      </c>
      <c r="B10" s="657"/>
      <c r="C10" s="657"/>
      <c r="D10" s="657"/>
      <c r="E10" s="658"/>
      <c r="F10" s="6"/>
      <c r="G10" s="6"/>
      <c r="H10" s="6"/>
      <c r="I10" s="6"/>
      <c r="J10" s="6"/>
    </row>
    <row r="11" spans="1:10" ht="31.5" customHeight="1" thickBot="1">
      <c r="A11" s="622" t="s">
        <v>46</v>
      </c>
      <c r="B11" s="560"/>
      <c r="C11" s="560"/>
      <c r="D11" s="560"/>
      <c r="E11" s="561"/>
      <c r="F11" s="6"/>
      <c r="G11" s="6"/>
      <c r="H11" s="6"/>
      <c r="I11" s="6"/>
      <c r="J11" s="6"/>
    </row>
    <row r="12" spans="1:10" ht="15.75" thickBot="1">
      <c r="A12" s="662" t="s">
        <v>5</v>
      </c>
      <c r="B12" s="657"/>
      <c r="C12" s="657"/>
      <c r="D12" s="657"/>
      <c r="E12" s="658"/>
      <c r="F12" s="560" t="s">
        <v>6</v>
      </c>
      <c r="G12" s="560"/>
      <c r="H12" s="560"/>
      <c r="I12" s="560"/>
      <c r="J12" s="561"/>
    </row>
    <row r="13" spans="1:10" ht="15.75" thickBot="1">
      <c r="A13" s="18" t="s">
        <v>7</v>
      </c>
      <c r="B13" s="579" t="s">
        <v>8</v>
      </c>
      <c r="C13" s="580"/>
      <c r="D13" s="580"/>
      <c r="E13" s="581"/>
      <c r="F13" s="6"/>
      <c r="G13" s="6"/>
      <c r="H13" s="6"/>
      <c r="I13" s="6"/>
      <c r="J13" s="6"/>
    </row>
    <row r="14" spans="1:10" ht="42" customHeight="1">
      <c r="A14" s="667" t="str">
        <f>'Matriz 1'!C10</f>
        <v>Incrementar en un 50% el despistaje de Cáncer de cuello uterino y de mama en las mujeres en edad fértil que se atienden en el hospital.</v>
      </c>
      <c r="B14" s="647" t="s">
        <v>114</v>
      </c>
      <c r="C14" s="648"/>
      <c r="D14" s="648"/>
      <c r="E14" s="649"/>
      <c r="F14" s="6"/>
      <c r="G14" s="6"/>
      <c r="H14" s="6"/>
      <c r="I14" s="6"/>
      <c r="J14" s="6"/>
    </row>
    <row r="15" spans="1:10" ht="35.25" customHeight="1">
      <c r="A15" s="668"/>
      <c r="B15" s="659" t="s">
        <v>115</v>
      </c>
      <c r="C15" s="660"/>
      <c r="D15" s="660"/>
      <c r="E15" s="661"/>
      <c r="F15" s="6"/>
      <c r="G15" s="6"/>
      <c r="H15" s="6"/>
      <c r="I15" s="6"/>
      <c r="J15" s="6"/>
    </row>
    <row r="16" spans="1:10" ht="54" customHeight="1" thickBot="1">
      <c r="A16" s="66" t="str">
        <f>'Matriz 1'!C9</f>
        <v>Incrementar el control de salud bucal y salud ocular en un 50% en niños y adolescentes atendidos en el hospital</v>
      </c>
      <c r="B16" s="659" t="s">
        <v>116</v>
      </c>
      <c r="C16" s="660"/>
      <c r="D16" s="660"/>
      <c r="E16" s="661"/>
      <c r="F16" s="6"/>
      <c r="G16" s="6"/>
      <c r="H16" s="6"/>
      <c r="I16" s="6"/>
      <c r="J16" s="6"/>
    </row>
    <row r="17" spans="1:10" ht="15.75" thickBot="1">
      <c r="A17" s="656" t="s">
        <v>9</v>
      </c>
      <c r="B17" s="657"/>
      <c r="C17" s="657"/>
      <c r="D17" s="657"/>
      <c r="E17" s="658"/>
      <c r="F17" s="6"/>
      <c r="G17" s="6"/>
      <c r="H17" s="6"/>
      <c r="I17" s="6"/>
      <c r="J17" s="6"/>
    </row>
    <row r="18" spans="1:10" ht="15.75" thickBot="1">
      <c r="A18" s="16" t="s">
        <v>11</v>
      </c>
      <c r="B18" s="579" t="s">
        <v>12</v>
      </c>
      <c r="C18" s="580"/>
      <c r="D18" s="580"/>
      <c r="E18" s="581"/>
      <c r="F18" s="6"/>
      <c r="G18" s="6"/>
      <c r="H18" s="6"/>
      <c r="I18" s="6"/>
      <c r="J18" s="6"/>
    </row>
    <row r="19" spans="1:10" ht="17.25" customHeight="1">
      <c r="A19" s="23" t="s">
        <v>13</v>
      </c>
      <c r="B19" s="590" t="s">
        <v>118</v>
      </c>
      <c r="C19" s="591"/>
      <c r="D19" s="591"/>
      <c r="E19" s="592"/>
      <c r="F19" s="6"/>
      <c r="G19" s="6"/>
      <c r="H19" s="6"/>
      <c r="I19" s="6"/>
      <c r="J19" s="6"/>
    </row>
    <row r="20" spans="1:10" ht="34.5" customHeight="1">
      <c r="A20" s="24" t="s">
        <v>15</v>
      </c>
      <c r="B20" s="628" t="s">
        <v>89</v>
      </c>
      <c r="C20" s="654"/>
      <c r="D20" s="654"/>
      <c r="E20" s="655"/>
      <c r="F20" s="6"/>
      <c r="G20" s="6"/>
      <c r="H20" s="6"/>
      <c r="I20" s="6"/>
      <c r="J20" s="6"/>
    </row>
    <row r="21" spans="1:10" ht="27.75" customHeight="1" thickBot="1">
      <c r="A21" s="650" t="s">
        <v>16</v>
      </c>
      <c r="B21" s="651" t="s">
        <v>17</v>
      </c>
      <c r="C21" s="652"/>
      <c r="D21" s="652"/>
      <c r="E21" s="653"/>
      <c r="F21" s="6"/>
      <c r="G21" s="6"/>
      <c r="H21" s="6"/>
      <c r="I21" s="6"/>
      <c r="J21" s="6"/>
    </row>
    <row r="22" spans="1:10" ht="15" customHeight="1">
      <c r="A22" s="650"/>
      <c r="B22" s="15">
        <v>2011</v>
      </c>
      <c r="C22" s="19">
        <v>2012</v>
      </c>
      <c r="D22" s="21">
        <v>2013</v>
      </c>
      <c r="E22" s="20">
        <v>2014</v>
      </c>
    </row>
    <row r="23" spans="1:10" ht="18.75" customHeight="1" thickBot="1">
      <c r="A23" s="559"/>
      <c r="B23" s="1">
        <v>0.8</v>
      </c>
      <c r="C23" s="64">
        <v>0.82</v>
      </c>
      <c r="D23" s="83">
        <v>0.95</v>
      </c>
      <c r="E23" s="69">
        <v>0.99</v>
      </c>
      <c r="G23" s="70"/>
    </row>
    <row r="24" spans="1:10">
      <c r="A24" s="663" t="s">
        <v>18</v>
      </c>
      <c r="B24" s="665" t="s">
        <v>19</v>
      </c>
      <c r="C24" s="666"/>
      <c r="D24" s="599" t="s">
        <v>20</v>
      </c>
      <c r="E24" s="600"/>
    </row>
    <row r="25" spans="1:10" ht="21.75" customHeight="1">
      <c r="A25" s="664"/>
      <c r="B25" s="601" t="s">
        <v>107</v>
      </c>
      <c r="C25" s="602"/>
      <c r="D25" s="614">
        <v>0.95</v>
      </c>
      <c r="E25" s="615"/>
    </row>
    <row r="26" spans="1:10" ht="46.5" customHeight="1" thickBot="1">
      <c r="A26" s="31" t="s">
        <v>21</v>
      </c>
      <c r="B26" s="582" t="s">
        <v>158</v>
      </c>
      <c r="C26" s="583"/>
      <c r="D26" s="583"/>
      <c r="E26" s="584"/>
    </row>
    <row r="27" spans="1:10" ht="15.75" thickBot="1">
      <c r="A27" s="16" t="s">
        <v>11</v>
      </c>
      <c r="B27" s="579" t="s">
        <v>12</v>
      </c>
      <c r="C27" s="580"/>
      <c r="D27" s="580"/>
      <c r="E27" s="581"/>
    </row>
    <row r="28" spans="1:10" ht="20.25" customHeight="1">
      <c r="A28" s="23" t="s">
        <v>13</v>
      </c>
      <c r="B28" s="590" t="s">
        <v>120</v>
      </c>
      <c r="C28" s="591"/>
      <c r="D28" s="591"/>
      <c r="E28" s="592"/>
    </row>
    <row r="29" spans="1:10" ht="41.25" customHeight="1">
      <c r="A29" s="24" t="s">
        <v>15</v>
      </c>
      <c r="B29" s="628" t="s">
        <v>121</v>
      </c>
      <c r="C29" s="654"/>
      <c r="D29" s="654"/>
      <c r="E29" s="655"/>
    </row>
    <row r="30" spans="1:10" ht="28.5" customHeight="1" thickBot="1">
      <c r="A30" s="650" t="s">
        <v>16</v>
      </c>
      <c r="B30" s="651" t="s">
        <v>17</v>
      </c>
      <c r="C30" s="652"/>
      <c r="D30" s="652"/>
      <c r="E30" s="653"/>
    </row>
    <row r="31" spans="1:10" ht="14.25" customHeight="1">
      <c r="A31" s="650"/>
      <c r="B31" s="15">
        <v>2011</v>
      </c>
      <c r="C31" s="19">
        <v>2012</v>
      </c>
      <c r="D31" s="21">
        <v>2013</v>
      </c>
      <c r="E31" s="20">
        <v>2014</v>
      </c>
    </row>
    <row r="32" spans="1:10" ht="19.5" customHeight="1" thickBot="1">
      <c r="A32" s="559"/>
      <c r="B32" s="25">
        <v>0.2</v>
      </c>
      <c r="C32" s="25">
        <v>0.4</v>
      </c>
      <c r="D32" s="49">
        <v>0.6</v>
      </c>
      <c r="E32" s="27">
        <v>0.7</v>
      </c>
    </row>
    <row r="33" spans="1:5">
      <c r="A33" s="663" t="s">
        <v>18</v>
      </c>
      <c r="B33" s="665" t="s">
        <v>19</v>
      </c>
      <c r="C33" s="666"/>
      <c r="D33" s="599" t="s">
        <v>20</v>
      </c>
      <c r="E33" s="634"/>
    </row>
    <row r="34" spans="1:5" ht="21.75" customHeight="1">
      <c r="A34" s="664"/>
      <c r="B34" s="601" t="s">
        <v>107</v>
      </c>
      <c r="C34" s="602"/>
      <c r="D34" s="635">
        <v>0.6</v>
      </c>
      <c r="E34" s="669"/>
    </row>
    <row r="35" spans="1:5" ht="39" thickBot="1">
      <c r="A35" s="31" t="s">
        <v>21</v>
      </c>
      <c r="B35" s="641"/>
      <c r="C35" s="642"/>
      <c r="D35" s="642"/>
      <c r="E35" s="643"/>
    </row>
    <row r="36" spans="1:5" ht="15.75" thickBot="1">
      <c r="A36" s="16" t="s">
        <v>81</v>
      </c>
      <c r="B36" s="579" t="s">
        <v>12</v>
      </c>
      <c r="C36" s="580"/>
      <c r="D36" s="580"/>
      <c r="E36" s="581"/>
    </row>
    <row r="37" spans="1:5" ht="30" customHeight="1">
      <c r="A37" s="23" t="s">
        <v>13</v>
      </c>
      <c r="B37" s="590" t="s">
        <v>126</v>
      </c>
      <c r="C37" s="591"/>
      <c r="D37" s="591"/>
      <c r="E37" s="592"/>
    </row>
    <row r="38" spans="1:5" ht="55.5" customHeight="1">
      <c r="A38" s="24" t="s">
        <v>15</v>
      </c>
      <c r="B38" s="628" t="s">
        <v>127</v>
      </c>
      <c r="C38" s="654"/>
      <c r="D38" s="654"/>
      <c r="E38" s="655"/>
    </row>
    <row r="39" spans="1:5" ht="27" customHeight="1" thickBot="1">
      <c r="A39" s="650" t="s">
        <v>16</v>
      </c>
      <c r="B39" s="651" t="s">
        <v>17</v>
      </c>
      <c r="C39" s="652"/>
      <c r="D39" s="652"/>
      <c r="E39" s="653"/>
    </row>
    <row r="40" spans="1:5">
      <c r="A40" s="650"/>
      <c r="B40" s="15">
        <v>2011</v>
      </c>
      <c r="C40" s="19">
        <v>2012</v>
      </c>
      <c r="D40" s="21">
        <v>2013</v>
      </c>
      <c r="E40" s="20">
        <v>2014</v>
      </c>
    </row>
    <row r="41" spans="1:5" ht="18.75" customHeight="1" thickBot="1">
      <c r="A41" s="559"/>
      <c r="B41" s="25">
        <v>0.45</v>
      </c>
      <c r="C41" s="48">
        <v>0.51</v>
      </c>
      <c r="D41" s="49">
        <v>0.76</v>
      </c>
      <c r="E41" s="27">
        <v>0.8</v>
      </c>
    </row>
    <row r="42" spans="1:5">
      <c r="A42" s="663" t="s">
        <v>18</v>
      </c>
      <c r="B42" s="665" t="s">
        <v>19</v>
      </c>
      <c r="C42" s="666"/>
      <c r="D42" s="599" t="s">
        <v>20</v>
      </c>
      <c r="E42" s="634"/>
    </row>
    <row r="43" spans="1:5" ht="24" customHeight="1">
      <c r="A43" s="664"/>
      <c r="B43" s="601" t="s">
        <v>107</v>
      </c>
      <c r="C43" s="602"/>
      <c r="D43" s="635">
        <v>0.76</v>
      </c>
      <c r="E43" s="669"/>
    </row>
    <row r="44" spans="1:5" ht="50.25" customHeight="1" thickBot="1">
      <c r="A44" s="31" t="s">
        <v>21</v>
      </c>
      <c r="B44" s="644"/>
      <c r="C44" s="645"/>
      <c r="D44" s="645"/>
      <c r="E44" s="646"/>
    </row>
    <row r="45" spans="1:5">
      <c r="A45" s="535" t="s">
        <v>22</v>
      </c>
      <c r="B45" s="535"/>
      <c r="C45" s="535"/>
      <c r="D45" s="535"/>
      <c r="E45" s="535"/>
    </row>
    <row r="46" spans="1:5" s="61" customFormat="1">
      <c r="A46" s="84"/>
      <c r="B46" s="84"/>
      <c r="C46" s="84"/>
      <c r="D46" s="84"/>
      <c r="E46" s="84"/>
    </row>
  </sheetData>
  <mergeCells count="50">
    <mergeCell ref="A45:E45"/>
    <mergeCell ref="A42:A43"/>
    <mergeCell ref="B42:C42"/>
    <mergeCell ref="D42:E42"/>
    <mergeCell ref="B43:C43"/>
    <mergeCell ref="D43:E43"/>
    <mergeCell ref="B36:E36"/>
    <mergeCell ref="B37:E37"/>
    <mergeCell ref="B38:E38"/>
    <mergeCell ref="A39:A41"/>
    <mergeCell ref="B39:E39"/>
    <mergeCell ref="A33:A34"/>
    <mergeCell ref="B33:C33"/>
    <mergeCell ref="D33:E33"/>
    <mergeCell ref="B34:C34"/>
    <mergeCell ref="D34:E34"/>
    <mergeCell ref="B27:E27"/>
    <mergeCell ref="B28:E28"/>
    <mergeCell ref="B29:E29"/>
    <mergeCell ref="A30:A32"/>
    <mergeCell ref="B30:E30"/>
    <mergeCell ref="A11:E11"/>
    <mergeCell ref="A12:E12"/>
    <mergeCell ref="A24:A25"/>
    <mergeCell ref="B24:C24"/>
    <mergeCell ref="D24:E24"/>
    <mergeCell ref="B25:C25"/>
    <mergeCell ref="D25:E25"/>
    <mergeCell ref="A14:A15"/>
    <mergeCell ref="A1:E1"/>
    <mergeCell ref="A2:E2"/>
    <mergeCell ref="A6:E6"/>
    <mergeCell ref="A8:E8"/>
    <mergeCell ref="A9:E9"/>
    <mergeCell ref="B26:E26"/>
    <mergeCell ref="B35:E35"/>
    <mergeCell ref="B44:E44"/>
    <mergeCell ref="A4:E4"/>
    <mergeCell ref="F12:J12"/>
    <mergeCell ref="B13:E13"/>
    <mergeCell ref="B14:E14"/>
    <mergeCell ref="A21:A23"/>
    <mergeCell ref="B21:E21"/>
    <mergeCell ref="B19:E19"/>
    <mergeCell ref="B20:E20"/>
    <mergeCell ref="A17:E17"/>
    <mergeCell ref="B18:E18"/>
    <mergeCell ref="B15:E15"/>
    <mergeCell ref="B16:E16"/>
    <mergeCell ref="A10:E1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26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sqref="A1:E40"/>
    </sheetView>
  </sheetViews>
  <sheetFormatPr baseColWidth="10" defaultRowHeight="15"/>
  <cols>
    <col min="1" max="1" width="26.7109375" customWidth="1"/>
    <col min="2" max="5" width="16.140625" customWidth="1"/>
  </cols>
  <sheetData>
    <row r="1" spans="1:10">
      <c r="A1" s="616" t="s">
        <v>0</v>
      </c>
      <c r="B1" s="617"/>
      <c r="C1" s="617"/>
      <c r="D1" s="617"/>
      <c r="E1" s="618"/>
      <c r="F1" s="6"/>
      <c r="G1" s="6"/>
      <c r="H1" s="6"/>
      <c r="I1" s="6"/>
      <c r="J1" s="6"/>
    </row>
    <row r="2" spans="1:10" ht="15" customHeight="1">
      <c r="A2" s="605" t="s">
        <v>1</v>
      </c>
      <c r="B2" s="606"/>
      <c r="C2" s="606"/>
      <c r="D2" s="606"/>
      <c r="E2" s="607"/>
      <c r="F2" s="6"/>
      <c r="G2" s="6"/>
      <c r="H2" s="6"/>
      <c r="I2" s="6"/>
      <c r="J2" s="6"/>
    </row>
    <row r="3" spans="1:10">
      <c r="A3" s="4"/>
      <c r="B3" s="39" t="s">
        <v>2</v>
      </c>
      <c r="C3" s="39"/>
      <c r="D3" s="39"/>
      <c r="E3" s="40"/>
      <c r="F3" s="6"/>
      <c r="G3" s="6"/>
      <c r="H3" s="6"/>
      <c r="I3" s="6"/>
      <c r="J3" s="6"/>
    </row>
    <row r="4" spans="1:10">
      <c r="A4" s="3" t="s">
        <v>100</v>
      </c>
      <c r="B4" s="47"/>
      <c r="C4" s="47"/>
      <c r="D4" s="59"/>
      <c r="E4" s="60"/>
      <c r="F4" s="6"/>
      <c r="G4" s="6"/>
      <c r="H4" s="6"/>
      <c r="I4" s="6"/>
      <c r="J4" s="6"/>
    </row>
    <row r="5" spans="1:10">
      <c r="A5" s="3"/>
      <c r="B5" s="39"/>
      <c r="C5" s="39"/>
      <c r="D5" s="39"/>
      <c r="E5" s="40"/>
      <c r="F5" s="6"/>
      <c r="G5" s="6"/>
      <c r="H5" s="6"/>
      <c r="I5" s="6"/>
      <c r="J5" s="6"/>
    </row>
    <row r="6" spans="1:10" ht="32.25" customHeight="1">
      <c r="A6" s="623" t="s">
        <v>41</v>
      </c>
      <c r="B6" s="624"/>
      <c r="C6" s="624"/>
      <c r="D6" s="624"/>
      <c r="E6" s="625"/>
      <c r="F6" s="6"/>
      <c r="G6" s="6"/>
      <c r="H6" s="6"/>
      <c r="I6" s="6"/>
      <c r="J6" s="6"/>
    </row>
    <row r="7" spans="1:10" ht="15.75" thickBot="1">
      <c r="A7" s="2"/>
      <c r="B7" s="22"/>
      <c r="C7" s="22"/>
      <c r="D7" s="22"/>
      <c r="E7" s="5"/>
      <c r="F7" s="6"/>
      <c r="G7" s="6"/>
      <c r="H7" s="6"/>
      <c r="I7" s="6"/>
      <c r="J7" s="6"/>
    </row>
    <row r="8" spans="1:10" ht="15.75" thickBot="1">
      <c r="A8" s="611" t="s">
        <v>3</v>
      </c>
      <c r="B8" s="612"/>
      <c r="C8" s="612"/>
      <c r="D8" s="612"/>
      <c r="E8" s="613"/>
      <c r="F8" s="6"/>
      <c r="G8" s="6"/>
      <c r="H8" s="6"/>
      <c r="I8" s="6"/>
      <c r="J8" s="6"/>
    </row>
    <row r="9" spans="1:10" ht="56.25" customHeight="1" thickBot="1">
      <c r="A9" s="622" t="s">
        <v>47</v>
      </c>
      <c r="B9" s="560"/>
      <c r="C9" s="560"/>
      <c r="D9" s="560"/>
      <c r="E9" s="561"/>
      <c r="F9" s="6"/>
      <c r="G9" s="6"/>
      <c r="H9" s="6"/>
      <c r="I9" s="6"/>
      <c r="J9" s="6"/>
    </row>
    <row r="10" spans="1:10" ht="15.75" thickBot="1">
      <c r="A10" s="611" t="s">
        <v>4</v>
      </c>
      <c r="B10" s="612"/>
      <c r="C10" s="612"/>
      <c r="D10" s="612"/>
      <c r="E10" s="613"/>
      <c r="F10" s="6"/>
      <c r="G10" s="6"/>
      <c r="H10" s="6"/>
      <c r="I10" s="6"/>
      <c r="J10" s="6"/>
    </row>
    <row r="11" spans="1:10" ht="37.5" customHeight="1" thickBot="1">
      <c r="A11" s="622" t="s">
        <v>48</v>
      </c>
      <c r="B11" s="560"/>
      <c r="C11" s="560"/>
      <c r="D11" s="560"/>
      <c r="E11" s="561"/>
      <c r="F11" s="6"/>
      <c r="G11" s="6"/>
      <c r="H11" s="6"/>
      <c r="I11" s="6"/>
      <c r="J11" s="6"/>
    </row>
    <row r="12" spans="1:10" ht="15.75" customHeight="1" thickBot="1">
      <c r="A12" s="611" t="s">
        <v>5</v>
      </c>
      <c r="B12" s="612"/>
      <c r="C12" s="612"/>
      <c r="D12" s="612"/>
      <c r="E12" s="613"/>
      <c r="F12" s="560" t="s">
        <v>6</v>
      </c>
      <c r="G12" s="560"/>
      <c r="H12" s="560"/>
      <c r="I12" s="560"/>
      <c r="J12" s="561"/>
    </row>
    <row r="13" spans="1:10" ht="15.75" thickBot="1">
      <c r="A13" s="18" t="s">
        <v>7</v>
      </c>
      <c r="B13" s="636" t="s">
        <v>8</v>
      </c>
      <c r="C13" s="637"/>
      <c r="D13" s="637"/>
      <c r="E13" s="638"/>
      <c r="F13" s="6"/>
      <c r="G13" s="6"/>
      <c r="H13" s="6"/>
      <c r="I13" s="6"/>
      <c r="J13" s="6"/>
    </row>
    <row r="14" spans="1:10" ht="33" customHeight="1" thickBot="1">
      <c r="A14" s="670" t="str">
        <f>'Matriz 1'!C11</f>
        <v xml:space="preserve">Incrementar la detección de TBC en los pacientes atendidos en el hospital y los trabajadores en un 100% </v>
      </c>
      <c r="B14" s="671" t="s">
        <v>83</v>
      </c>
      <c r="C14" s="671"/>
      <c r="D14" s="671"/>
      <c r="E14" s="672"/>
      <c r="F14" s="6"/>
      <c r="G14" s="6"/>
      <c r="H14" s="6"/>
      <c r="I14" s="6"/>
      <c r="J14" s="6"/>
    </row>
    <row r="15" spans="1:10" ht="27.75" customHeight="1" thickBot="1">
      <c r="A15" s="670"/>
      <c r="B15" s="671" t="s">
        <v>82</v>
      </c>
      <c r="C15" s="671"/>
      <c r="D15" s="671"/>
      <c r="E15" s="672"/>
      <c r="F15" s="6"/>
      <c r="G15" s="6"/>
      <c r="H15" s="6"/>
      <c r="I15" s="6"/>
      <c r="J15" s="6"/>
    </row>
    <row r="16" spans="1:10" ht="15.75" customHeight="1" thickBot="1">
      <c r="A16" s="567" t="s">
        <v>9</v>
      </c>
      <c r="B16" s="568"/>
      <c r="C16" s="568"/>
      <c r="D16" s="568"/>
      <c r="E16" s="569"/>
      <c r="F16" s="556" t="s">
        <v>10</v>
      </c>
      <c r="G16" s="556"/>
      <c r="H16" s="556"/>
      <c r="I16" s="556"/>
      <c r="J16" s="557"/>
    </row>
    <row r="17" spans="1:10" ht="15.75" thickBot="1">
      <c r="A17" s="16" t="s">
        <v>11</v>
      </c>
      <c r="B17" s="579" t="s">
        <v>12</v>
      </c>
      <c r="C17" s="580"/>
      <c r="D17" s="580"/>
      <c r="E17" s="581"/>
      <c r="F17" s="6"/>
      <c r="G17" s="6"/>
      <c r="H17" s="6"/>
      <c r="I17" s="6"/>
      <c r="J17" s="6"/>
    </row>
    <row r="18" spans="1:10" ht="31.5" customHeight="1">
      <c r="A18" s="23" t="s">
        <v>13</v>
      </c>
      <c r="B18" s="590" t="s">
        <v>129</v>
      </c>
      <c r="C18" s="591"/>
      <c r="D18" s="591"/>
      <c r="E18" s="592"/>
      <c r="F18" s="6"/>
      <c r="G18" s="6"/>
      <c r="H18" s="6"/>
      <c r="I18" s="6"/>
      <c r="J18" s="6"/>
    </row>
    <row r="19" spans="1:10" ht="45.75" customHeight="1">
      <c r="A19" s="24" t="s">
        <v>15</v>
      </c>
      <c r="B19" s="628" t="s">
        <v>130</v>
      </c>
      <c r="C19" s="654"/>
      <c r="D19" s="654"/>
      <c r="E19" s="655"/>
      <c r="F19" s="6"/>
      <c r="G19" s="6"/>
      <c r="H19" s="6"/>
      <c r="I19" s="6"/>
      <c r="J19" s="6"/>
    </row>
    <row r="20" spans="1:10" ht="27.75" customHeight="1" thickBot="1">
      <c r="A20" s="559" t="s">
        <v>16</v>
      </c>
      <c r="B20" s="587" t="s">
        <v>17</v>
      </c>
      <c r="C20" s="587"/>
      <c r="D20" s="588"/>
      <c r="E20" s="589"/>
      <c r="F20" s="6"/>
      <c r="G20" s="6"/>
      <c r="H20" s="6"/>
      <c r="I20" s="6"/>
      <c r="J20" s="6"/>
    </row>
    <row r="21" spans="1:10">
      <c r="A21" s="631"/>
      <c r="B21" s="15">
        <v>2011</v>
      </c>
      <c r="C21" s="19">
        <v>2012</v>
      </c>
      <c r="D21" s="21">
        <v>2013</v>
      </c>
      <c r="E21" s="20">
        <v>2014</v>
      </c>
      <c r="F21" s="6"/>
      <c r="G21" s="6"/>
      <c r="H21" s="6"/>
      <c r="I21" s="6"/>
      <c r="J21" s="6"/>
    </row>
    <row r="22" spans="1:10" ht="15.75" customHeight="1" thickBot="1">
      <c r="A22" s="631"/>
      <c r="B22" s="1">
        <v>0.3</v>
      </c>
      <c r="C22" s="64">
        <v>0.31</v>
      </c>
      <c r="D22" s="83">
        <v>0.62</v>
      </c>
      <c r="E22" s="1">
        <v>0.65</v>
      </c>
      <c r="F22" s="6"/>
      <c r="G22" s="6"/>
      <c r="H22" s="6"/>
      <c r="I22" s="6"/>
      <c r="J22" s="6"/>
    </row>
    <row r="23" spans="1:10">
      <c r="A23" s="632" t="s">
        <v>18</v>
      </c>
      <c r="B23" s="633" t="s">
        <v>19</v>
      </c>
      <c r="C23" s="633"/>
      <c r="D23" s="599" t="s">
        <v>20</v>
      </c>
      <c r="E23" s="634"/>
      <c r="F23" s="6"/>
      <c r="G23" s="6"/>
      <c r="H23" s="6"/>
      <c r="I23" s="6"/>
      <c r="J23" s="6"/>
    </row>
    <row r="24" spans="1:10" ht="24.75" customHeight="1">
      <c r="A24" s="632"/>
      <c r="B24" s="601" t="s">
        <v>107</v>
      </c>
      <c r="C24" s="602"/>
      <c r="D24" s="614">
        <v>0.62</v>
      </c>
      <c r="E24" s="615"/>
      <c r="F24" s="6"/>
      <c r="G24" s="6"/>
      <c r="H24" s="6"/>
      <c r="I24" s="6"/>
      <c r="J24" s="6"/>
    </row>
    <row r="25" spans="1:10" ht="46.5" customHeight="1" thickBot="1">
      <c r="A25" s="31" t="s">
        <v>21</v>
      </c>
      <c r="B25" s="582" t="s">
        <v>166</v>
      </c>
      <c r="C25" s="583"/>
      <c r="D25" s="583"/>
      <c r="E25" s="584"/>
      <c r="F25" s="6"/>
      <c r="G25" s="6"/>
      <c r="H25" s="6"/>
      <c r="I25" s="6"/>
      <c r="J25" s="6"/>
    </row>
    <row r="26" spans="1:10" ht="15.75" customHeight="1" thickBot="1">
      <c r="A26" s="16" t="s">
        <v>11</v>
      </c>
      <c r="B26" s="579" t="s">
        <v>12</v>
      </c>
      <c r="C26" s="580"/>
      <c r="D26" s="580"/>
      <c r="E26" s="581"/>
      <c r="F26" s="6"/>
      <c r="G26" s="6"/>
      <c r="H26" s="6"/>
      <c r="I26" s="6"/>
      <c r="J26" s="6"/>
    </row>
    <row r="27" spans="1:10" ht="29.25" customHeight="1">
      <c r="A27" s="23" t="s">
        <v>13</v>
      </c>
      <c r="B27" s="590" t="s">
        <v>88</v>
      </c>
      <c r="C27" s="591"/>
      <c r="D27" s="591"/>
      <c r="E27" s="592"/>
      <c r="F27" s="6"/>
      <c r="G27" s="6"/>
      <c r="H27" s="6"/>
      <c r="I27" s="6"/>
      <c r="J27" s="6"/>
    </row>
    <row r="28" spans="1:10" ht="34.5" customHeight="1">
      <c r="A28" s="24" t="s">
        <v>15</v>
      </c>
      <c r="B28" s="628" t="s">
        <v>87</v>
      </c>
      <c r="C28" s="629"/>
      <c r="D28" s="629"/>
      <c r="E28" s="630"/>
    </row>
    <row r="29" spans="1:10" ht="32.25" customHeight="1" thickBot="1">
      <c r="A29" s="559" t="s">
        <v>16</v>
      </c>
      <c r="B29" s="587" t="s">
        <v>17</v>
      </c>
      <c r="C29" s="587"/>
      <c r="D29" s="588"/>
      <c r="E29" s="589"/>
    </row>
    <row r="30" spans="1:10">
      <c r="A30" s="631"/>
      <c r="B30" s="15">
        <v>2011</v>
      </c>
      <c r="C30" s="19">
        <v>2012</v>
      </c>
      <c r="D30" s="21">
        <v>2013</v>
      </c>
      <c r="E30" s="20">
        <v>2014</v>
      </c>
    </row>
    <row r="31" spans="1:10" ht="18.75" customHeight="1" thickBot="1">
      <c r="A31" s="631"/>
      <c r="B31" s="25">
        <v>0.8</v>
      </c>
      <c r="C31" s="48">
        <v>0.85</v>
      </c>
      <c r="D31" s="85">
        <v>1</v>
      </c>
      <c r="E31" s="71">
        <v>1</v>
      </c>
    </row>
    <row r="32" spans="1:10">
      <c r="A32" s="632" t="s">
        <v>18</v>
      </c>
      <c r="B32" s="598" t="s">
        <v>19</v>
      </c>
      <c r="C32" s="598"/>
      <c r="D32" s="599" t="s">
        <v>20</v>
      </c>
      <c r="E32" s="600"/>
    </row>
    <row r="33" spans="1:5" ht="15" customHeight="1">
      <c r="A33" s="632"/>
      <c r="B33" s="601" t="s">
        <v>107</v>
      </c>
      <c r="C33" s="602"/>
      <c r="D33" s="614">
        <v>1</v>
      </c>
      <c r="E33" s="615"/>
    </row>
    <row r="34" spans="1:5" ht="51.75" customHeight="1" thickBot="1">
      <c r="A34" s="31" t="s">
        <v>21</v>
      </c>
      <c r="B34" s="644"/>
      <c r="C34" s="645"/>
      <c r="D34" s="645"/>
      <c r="E34" s="646"/>
    </row>
    <row r="35" spans="1:5" ht="15" customHeight="1">
      <c r="A35" s="38" t="s">
        <v>22</v>
      </c>
      <c r="B35" s="38"/>
      <c r="C35" s="38"/>
      <c r="D35" s="38"/>
      <c r="E35" s="38"/>
    </row>
    <row r="36" spans="1:5" ht="15.75" customHeight="1"/>
    <row r="43" spans="1:5" ht="15" customHeight="1"/>
  </sheetData>
  <mergeCells count="37">
    <mergeCell ref="D33:E33"/>
    <mergeCell ref="B33:C33"/>
    <mergeCell ref="A32:A33"/>
    <mergeCell ref="D32:E32"/>
    <mergeCell ref="B32:C32"/>
    <mergeCell ref="B20:E20"/>
    <mergeCell ref="B26:E26"/>
    <mergeCell ref="B27:E27"/>
    <mergeCell ref="A29:A31"/>
    <mergeCell ref="B29:E29"/>
    <mergeCell ref="B28:E28"/>
    <mergeCell ref="B25:E25"/>
    <mergeCell ref="F16:J16"/>
    <mergeCell ref="A11:E11"/>
    <mergeCell ref="A12:E12"/>
    <mergeCell ref="F12:J12"/>
    <mergeCell ref="B13:E13"/>
    <mergeCell ref="A14:A15"/>
    <mergeCell ref="B14:E14"/>
    <mergeCell ref="B15:E15"/>
    <mergeCell ref="A16:E16"/>
    <mergeCell ref="B34:E34"/>
    <mergeCell ref="A10:E10"/>
    <mergeCell ref="A1:E1"/>
    <mergeCell ref="A2:E2"/>
    <mergeCell ref="A6:E6"/>
    <mergeCell ref="A8:E8"/>
    <mergeCell ref="A9:E9"/>
    <mergeCell ref="A23:A24"/>
    <mergeCell ref="B23:C23"/>
    <mergeCell ref="D23:E23"/>
    <mergeCell ref="B24:C24"/>
    <mergeCell ref="D24:E24"/>
    <mergeCell ref="B17:E17"/>
    <mergeCell ref="B18:E18"/>
    <mergeCell ref="B19:E19"/>
    <mergeCell ref="A20:A2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sqref="A1:E40"/>
    </sheetView>
  </sheetViews>
  <sheetFormatPr baseColWidth="10" defaultRowHeight="15"/>
  <cols>
    <col min="1" max="1" width="43" style="46" customWidth="1"/>
    <col min="2" max="2" width="14.42578125" style="46" customWidth="1"/>
    <col min="3" max="3" width="18.42578125" style="46" customWidth="1"/>
    <col min="4" max="4" width="15.7109375" style="46" customWidth="1"/>
    <col min="5" max="5" width="19" style="46" customWidth="1"/>
    <col min="6" max="6" width="11.42578125" style="46"/>
  </cols>
  <sheetData>
    <row r="1" spans="1:6">
      <c r="A1" s="673" t="s">
        <v>0</v>
      </c>
      <c r="B1" s="673"/>
      <c r="C1" s="673"/>
      <c r="D1" s="673"/>
      <c r="E1" s="673"/>
    </row>
    <row r="2" spans="1:6" ht="15" customHeight="1">
      <c r="A2" s="550" t="s">
        <v>49</v>
      </c>
      <c r="B2" s="550"/>
      <c r="C2" s="550"/>
      <c r="D2" s="550"/>
      <c r="E2" s="550"/>
    </row>
    <row r="4" spans="1:6">
      <c r="A4" s="620" t="s">
        <v>673</v>
      </c>
      <c r="B4" s="620"/>
      <c r="C4" s="620"/>
      <c r="D4" s="620"/>
      <c r="E4" s="620"/>
    </row>
    <row r="5" spans="1:6" ht="15" customHeight="1">
      <c r="A5" s="674" t="s">
        <v>51</v>
      </c>
      <c r="B5" s="674"/>
      <c r="C5" s="674"/>
      <c r="D5" s="674"/>
      <c r="E5" s="674"/>
    </row>
    <row r="6" spans="1:6" ht="15.75" thickBot="1">
      <c r="A6" s="675"/>
      <c r="B6" s="675"/>
      <c r="C6" s="675"/>
      <c r="D6" s="675"/>
      <c r="E6" s="675"/>
    </row>
    <row r="7" spans="1:6" ht="15.75" thickBot="1">
      <c r="A7" s="611" t="s">
        <v>3</v>
      </c>
      <c r="B7" s="612"/>
      <c r="C7" s="612"/>
      <c r="D7" s="612"/>
      <c r="E7" s="612"/>
    </row>
    <row r="8" spans="1:6" ht="45" customHeight="1" thickBot="1">
      <c r="A8" s="622" t="s">
        <v>52</v>
      </c>
      <c r="B8" s="560"/>
      <c r="C8" s="560"/>
      <c r="D8" s="560"/>
      <c r="E8" s="561"/>
    </row>
    <row r="9" spans="1:6" ht="15.75" thickBot="1">
      <c r="A9" s="611" t="s">
        <v>4</v>
      </c>
      <c r="B9" s="612"/>
      <c r="C9" s="612"/>
      <c r="D9" s="612"/>
      <c r="E9" s="612"/>
    </row>
    <row r="10" spans="1:6" ht="33" customHeight="1" thickBot="1">
      <c r="A10" s="622" t="s">
        <v>53</v>
      </c>
      <c r="B10" s="560"/>
      <c r="C10" s="560"/>
      <c r="D10" s="560"/>
      <c r="E10" s="561"/>
    </row>
    <row r="11" spans="1:6" ht="15.75" thickBot="1">
      <c r="A11" s="611" t="s">
        <v>5</v>
      </c>
      <c r="B11" s="612"/>
      <c r="C11" s="612"/>
      <c r="D11" s="612"/>
      <c r="E11" s="612"/>
      <c r="F11"/>
    </row>
    <row r="12" spans="1:6" ht="15.75" thickBot="1">
      <c r="A12" s="18" t="s">
        <v>7</v>
      </c>
      <c r="B12" s="636" t="s">
        <v>8</v>
      </c>
      <c r="C12" s="637"/>
      <c r="D12" s="637"/>
      <c r="E12" s="638"/>
    </row>
    <row r="13" spans="1:6" ht="18.75" customHeight="1">
      <c r="A13" s="676" t="s">
        <v>132</v>
      </c>
      <c r="B13" s="678" t="s">
        <v>142</v>
      </c>
      <c r="C13" s="678"/>
      <c r="D13" s="678"/>
      <c r="E13" s="679"/>
    </row>
    <row r="14" spans="1:6" ht="18.75" customHeight="1">
      <c r="A14" s="677"/>
      <c r="B14" s="680" t="s">
        <v>134</v>
      </c>
      <c r="C14" s="681"/>
      <c r="D14" s="681"/>
      <c r="E14" s="682"/>
    </row>
    <row r="15" spans="1:6" ht="15.75" thickBot="1">
      <c r="A15" s="567" t="s">
        <v>9</v>
      </c>
      <c r="B15" s="568"/>
      <c r="C15" s="568"/>
      <c r="D15" s="568"/>
      <c r="E15" s="568"/>
      <c r="F15"/>
    </row>
    <row r="16" spans="1:6" ht="15.75" thickBot="1">
      <c r="A16" s="16" t="s">
        <v>11</v>
      </c>
      <c r="B16" s="579" t="s">
        <v>12</v>
      </c>
      <c r="C16" s="580"/>
      <c r="D16" s="580"/>
      <c r="E16" s="581"/>
    </row>
    <row r="17" spans="1:5" ht="15" customHeight="1">
      <c r="A17" s="23" t="s">
        <v>13</v>
      </c>
      <c r="B17" s="590" t="s">
        <v>54</v>
      </c>
      <c r="C17" s="591"/>
      <c r="D17" s="591"/>
      <c r="E17" s="592"/>
    </row>
    <row r="18" spans="1:5" ht="33" customHeight="1">
      <c r="A18" s="24" t="s">
        <v>15</v>
      </c>
      <c r="B18" s="628" t="s">
        <v>55</v>
      </c>
      <c r="C18" s="654"/>
      <c r="D18" s="654"/>
      <c r="E18" s="655"/>
    </row>
    <row r="19" spans="1:5" ht="15.75" customHeight="1" thickBot="1">
      <c r="A19" s="559" t="s">
        <v>16</v>
      </c>
      <c r="B19" s="587" t="s">
        <v>14</v>
      </c>
      <c r="C19" s="587"/>
      <c r="D19" s="588"/>
      <c r="E19" s="589"/>
    </row>
    <row r="20" spans="1:5">
      <c r="A20" s="631"/>
      <c r="B20" s="15">
        <v>2011</v>
      </c>
      <c r="C20" s="19">
        <v>2012</v>
      </c>
      <c r="D20" s="21">
        <v>2013</v>
      </c>
      <c r="E20" s="20">
        <v>2014</v>
      </c>
    </row>
    <row r="21" spans="1:5" ht="15.75" thickBot="1">
      <c r="A21" s="631"/>
      <c r="B21" s="25">
        <v>0.6</v>
      </c>
      <c r="C21" s="48">
        <v>0.64</v>
      </c>
      <c r="D21" s="49">
        <v>0.7</v>
      </c>
      <c r="E21" s="27">
        <v>0.8</v>
      </c>
    </row>
    <row r="22" spans="1:5">
      <c r="A22" s="632" t="s">
        <v>18</v>
      </c>
      <c r="B22" s="598" t="s">
        <v>19</v>
      </c>
      <c r="C22" s="598"/>
      <c r="D22" s="599" t="s">
        <v>20</v>
      </c>
      <c r="E22" s="600"/>
    </row>
    <row r="23" spans="1:5">
      <c r="A23" s="632"/>
      <c r="B23" s="601" t="s">
        <v>107</v>
      </c>
      <c r="C23" s="602"/>
      <c r="D23" s="635">
        <v>0.7</v>
      </c>
      <c r="E23" s="669"/>
    </row>
    <row r="24" spans="1:5" ht="39.75" customHeight="1" thickBot="1">
      <c r="A24" s="31" t="s">
        <v>21</v>
      </c>
      <c r="B24" s="582" t="s">
        <v>165</v>
      </c>
      <c r="C24" s="583"/>
      <c r="D24" s="583"/>
      <c r="E24" s="584"/>
    </row>
    <row r="25" spans="1:5" ht="15.75" thickBot="1">
      <c r="A25" s="16" t="s">
        <v>11</v>
      </c>
      <c r="B25" s="579" t="s">
        <v>12</v>
      </c>
      <c r="C25" s="580"/>
      <c r="D25" s="580"/>
      <c r="E25" s="581"/>
    </row>
    <row r="26" spans="1:5" ht="15" customHeight="1">
      <c r="A26" s="23" t="s">
        <v>13</v>
      </c>
      <c r="B26" s="590" t="s">
        <v>131</v>
      </c>
      <c r="C26" s="591"/>
      <c r="D26" s="591"/>
      <c r="E26" s="592"/>
    </row>
    <row r="27" spans="1:5" ht="36" customHeight="1">
      <c r="A27" s="24" t="s">
        <v>15</v>
      </c>
      <c r="B27" s="628" t="s">
        <v>56</v>
      </c>
      <c r="C27" s="654"/>
      <c r="D27" s="654"/>
      <c r="E27" s="655"/>
    </row>
    <row r="28" spans="1:5" ht="15.75" thickBot="1">
      <c r="A28" s="559" t="s">
        <v>16</v>
      </c>
      <c r="B28" s="587"/>
      <c r="C28" s="587"/>
      <c r="D28" s="588"/>
      <c r="E28" s="589"/>
    </row>
    <row r="29" spans="1:5">
      <c r="A29" s="631"/>
      <c r="B29" s="15">
        <v>2011</v>
      </c>
      <c r="C29" s="19">
        <v>2012</v>
      </c>
      <c r="D29" s="21">
        <v>2013</v>
      </c>
      <c r="E29" s="20">
        <v>2014</v>
      </c>
    </row>
    <row r="30" spans="1:5" ht="15.75" thickBot="1">
      <c r="A30" s="631"/>
      <c r="B30" s="25">
        <v>0.7</v>
      </c>
      <c r="C30" s="48">
        <v>0.72</v>
      </c>
      <c r="D30" s="49">
        <v>0.8</v>
      </c>
      <c r="E30" s="27">
        <v>1</v>
      </c>
    </row>
    <row r="31" spans="1:5">
      <c r="A31" s="632" t="s">
        <v>18</v>
      </c>
      <c r="B31" s="598" t="s">
        <v>19</v>
      </c>
      <c r="C31" s="598"/>
      <c r="D31" s="599" t="s">
        <v>20</v>
      </c>
      <c r="E31" s="600"/>
    </row>
    <row r="32" spans="1:5">
      <c r="A32" s="632"/>
      <c r="B32" s="635">
        <v>0.75</v>
      </c>
      <c r="C32" s="602"/>
      <c r="D32" s="635">
        <v>0.8</v>
      </c>
      <c r="E32" s="669"/>
    </row>
    <row r="33" spans="1:5" ht="46.5" customHeight="1" thickBot="1">
      <c r="A33" s="31" t="s">
        <v>21</v>
      </c>
      <c r="B33" s="582" t="s">
        <v>165</v>
      </c>
      <c r="C33" s="583"/>
      <c r="D33" s="583"/>
      <c r="E33" s="584"/>
    </row>
    <row r="34" spans="1:5" ht="15" customHeight="1">
      <c r="A34" s="535" t="s">
        <v>22</v>
      </c>
      <c r="B34" s="535"/>
      <c r="C34" s="535"/>
      <c r="D34" s="535"/>
      <c r="E34" s="535"/>
    </row>
  </sheetData>
  <mergeCells count="37">
    <mergeCell ref="A34:E34"/>
    <mergeCell ref="A31:A32"/>
    <mergeCell ref="B31:C31"/>
    <mergeCell ref="D31:E31"/>
    <mergeCell ref="B32:C32"/>
    <mergeCell ref="D32:E32"/>
    <mergeCell ref="B33:E33"/>
    <mergeCell ref="B24:E24"/>
    <mergeCell ref="B25:E25"/>
    <mergeCell ref="B26:E26"/>
    <mergeCell ref="B27:E27"/>
    <mergeCell ref="A28:A30"/>
    <mergeCell ref="B28:E28"/>
    <mergeCell ref="B18:E18"/>
    <mergeCell ref="A19:A21"/>
    <mergeCell ref="B19:E19"/>
    <mergeCell ref="A22:A23"/>
    <mergeCell ref="B22:C22"/>
    <mergeCell ref="D22:E22"/>
    <mergeCell ref="B23:C23"/>
    <mergeCell ref="D23:E23"/>
    <mergeCell ref="B17:E17"/>
    <mergeCell ref="A9:E9"/>
    <mergeCell ref="A10:E10"/>
    <mergeCell ref="A11:E11"/>
    <mergeCell ref="B12:E12"/>
    <mergeCell ref="A13:A14"/>
    <mergeCell ref="B13:E13"/>
    <mergeCell ref="B14:E14"/>
    <mergeCell ref="A15:E15"/>
    <mergeCell ref="B16:E16"/>
    <mergeCell ref="A8:E8"/>
    <mergeCell ref="A1:E1"/>
    <mergeCell ref="A2:E2"/>
    <mergeCell ref="A5:E6"/>
    <mergeCell ref="A7:E7"/>
    <mergeCell ref="A4:E4"/>
  </mergeCells>
  <pageMargins left="0.7" right="0.7" top="0.75" bottom="0.75" header="0.3" footer="0.3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1" zoomScaleNormal="100" workbookViewId="0">
      <selection activeCell="A50" sqref="A50"/>
    </sheetView>
  </sheetViews>
  <sheetFormatPr baseColWidth="10" defaultRowHeight="15"/>
  <cols>
    <col min="1" max="1" width="45.42578125" style="46" customWidth="1"/>
    <col min="2" max="2" width="14.42578125" style="46" customWidth="1"/>
    <col min="3" max="3" width="18.42578125" style="46" customWidth="1"/>
    <col min="4" max="4" width="15.7109375" style="46" customWidth="1"/>
    <col min="5" max="5" width="19" style="46" customWidth="1"/>
    <col min="6" max="10" width="11.42578125" style="46"/>
  </cols>
  <sheetData>
    <row r="1" spans="1:10">
      <c r="A1" s="673" t="s">
        <v>0</v>
      </c>
      <c r="B1" s="673"/>
      <c r="C1" s="673"/>
      <c r="D1" s="673"/>
      <c r="E1" s="673"/>
    </row>
    <row r="2" spans="1:10" ht="15" customHeight="1">
      <c r="A2" s="550" t="s">
        <v>49</v>
      </c>
      <c r="B2" s="550"/>
      <c r="C2" s="550"/>
      <c r="D2" s="550"/>
      <c r="E2" s="550"/>
    </row>
    <row r="3" spans="1:10">
      <c r="A3" s="620" t="s">
        <v>674</v>
      </c>
      <c r="B3" s="620"/>
      <c r="C3" s="620"/>
      <c r="D3" s="620"/>
      <c r="E3" s="620"/>
    </row>
    <row r="4" spans="1:10">
      <c r="A4" s="47"/>
      <c r="B4" s="44"/>
      <c r="C4" s="44"/>
      <c r="D4" s="44"/>
      <c r="E4" s="44"/>
    </row>
    <row r="5" spans="1:10" ht="15" customHeight="1">
      <c r="A5" s="674" t="s">
        <v>57</v>
      </c>
      <c r="B5" s="674"/>
      <c r="C5" s="674"/>
      <c r="D5" s="674"/>
      <c r="E5" s="674"/>
    </row>
    <row r="6" spans="1:10" ht="15.75" thickBot="1">
      <c r="A6" s="675"/>
      <c r="B6" s="675"/>
      <c r="C6" s="675"/>
      <c r="D6" s="675"/>
      <c r="E6" s="675"/>
    </row>
    <row r="7" spans="1:10" ht="15.75" thickBot="1">
      <c r="A7" s="611" t="s">
        <v>3</v>
      </c>
      <c r="B7" s="612"/>
      <c r="C7" s="612"/>
      <c r="D7" s="612"/>
      <c r="E7" s="612"/>
    </row>
    <row r="8" spans="1:10" ht="15.75" customHeight="1" thickBot="1">
      <c r="A8" s="622" t="s">
        <v>58</v>
      </c>
      <c r="B8" s="560"/>
      <c r="C8" s="560"/>
      <c r="D8" s="560"/>
      <c r="E8" s="561"/>
    </row>
    <row r="9" spans="1:10" ht="15.75" thickBot="1">
      <c r="A9" s="611" t="s">
        <v>4</v>
      </c>
      <c r="B9" s="612"/>
      <c r="C9" s="612"/>
      <c r="D9" s="612"/>
      <c r="E9" s="612"/>
    </row>
    <row r="10" spans="1:10" ht="15.75" customHeight="1" thickBot="1">
      <c r="A10" s="622" t="s">
        <v>90</v>
      </c>
      <c r="B10" s="560"/>
      <c r="C10" s="560"/>
      <c r="D10" s="560"/>
      <c r="E10" s="561"/>
    </row>
    <row r="11" spans="1:10" ht="15.75" thickBot="1">
      <c r="A11" s="611" t="s">
        <v>5</v>
      </c>
      <c r="B11" s="612"/>
      <c r="C11" s="612"/>
      <c r="D11" s="612"/>
      <c r="E11" s="612"/>
      <c r="F11" s="622" t="s">
        <v>6</v>
      </c>
      <c r="G11" s="560"/>
      <c r="H11" s="560"/>
      <c r="I11" s="560"/>
      <c r="J11" s="561"/>
    </row>
    <row r="12" spans="1:10" ht="15.75" thickBot="1">
      <c r="A12" s="18" t="s">
        <v>7</v>
      </c>
      <c r="B12" s="636" t="s">
        <v>8</v>
      </c>
      <c r="C12" s="637"/>
      <c r="D12" s="637"/>
      <c r="E12" s="638"/>
    </row>
    <row r="13" spans="1:10" ht="15" customHeight="1">
      <c r="A13" s="690" t="s">
        <v>146</v>
      </c>
      <c r="B13" s="678" t="s">
        <v>60</v>
      </c>
      <c r="C13" s="678"/>
      <c r="D13" s="678"/>
      <c r="E13" s="679"/>
    </row>
    <row r="14" spans="1:10" s="61" customFormat="1" ht="15" customHeight="1">
      <c r="A14" s="691"/>
      <c r="B14" s="680" t="s">
        <v>147</v>
      </c>
      <c r="C14" s="681"/>
      <c r="D14" s="681"/>
      <c r="E14" s="682"/>
      <c r="F14" s="46"/>
      <c r="G14" s="46"/>
      <c r="H14" s="46"/>
      <c r="I14" s="46"/>
      <c r="J14" s="46"/>
    </row>
    <row r="15" spans="1:10" ht="15" customHeight="1">
      <c r="A15" s="692"/>
      <c r="B15" s="680" t="s">
        <v>143</v>
      </c>
      <c r="C15" s="681"/>
      <c r="D15" s="681"/>
      <c r="E15" s="682"/>
    </row>
    <row r="16" spans="1:10" ht="15" customHeight="1">
      <c r="A16" s="688" t="s">
        <v>144</v>
      </c>
      <c r="B16" s="680" t="s">
        <v>145</v>
      </c>
      <c r="C16" s="681"/>
      <c r="D16" s="681"/>
      <c r="E16" s="682"/>
    </row>
    <row r="17" spans="1:10" ht="15" customHeight="1" thickBot="1">
      <c r="A17" s="689"/>
      <c r="B17" s="680" t="s">
        <v>61</v>
      </c>
      <c r="C17" s="681"/>
      <c r="D17" s="681"/>
      <c r="E17" s="682"/>
    </row>
    <row r="18" spans="1:10" ht="15.75" thickBot="1">
      <c r="A18" s="567" t="s">
        <v>9</v>
      </c>
      <c r="B18" s="568"/>
      <c r="C18" s="568"/>
      <c r="D18" s="568"/>
      <c r="E18" s="568"/>
      <c r="F18" s="687" t="s">
        <v>10</v>
      </c>
      <c r="G18" s="556"/>
      <c r="H18" s="556"/>
      <c r="I18" s="556"/>
      <c r="J18" s="557"/>
    </row>
    <row r="19" spans="1:10" ht="15.75" thickBot="1">
      <c r="A19" s="16" t="s">
        <v>11</v>
      </c>
      <c r="B19" s="579" t="s">
        <v>12</v>
      </c>
      <c r="C19" s="580"/>
      <c r="D19" s="580"/>
      <c r="E19" s="581"/>
    </row>
    <row r="20" spans="1:10" ht="15" customHeight="1">
      <c r="A20" s="23" t="s">
        <v>13</v>
      </c>
      <c r="B20" s="590" t="s">
        <v>62</v>
      </c>
      <c r="C20" s="591"/>
      <c r="D20" s="591"/>
      <c r="E20" s="592"/>
    </row>
    <row r="21" spans="1:10" ht="24" customHeight="1">
      <c r="A21" s="24" t="s">
        <v>15</v>
      </c>
      <c r="B21" s="628" t="s">
        <v>63</v>
      </c>
      <c r="C21" s="654"/>
      <c r="D21" s="654"/>
      <c r="E21" s="655"/>
    </row>
    <row r="22" spans="1:10" ht="15.75" customHeight="1" thickBot="1">
      <c r="A22" s="559" t="s">
        <v>16</v>
      </c>
      <c r="B22" s="587" t="s">
        <v>14</v>
      </c>
      <c r="C22" s="587"/>
      <c r="D22" s="588"/>
      <c r="E22" s="589"/>
    </row>
    <row r="23" spans="1:10">
      <c r="A23" s="631"/>
      <c r="B23" s="15">
        <v>2011</v>
      </c>
      <c r="C23" s="19">
        <v>2012</v>
      </c>
      <c r="D23" s="21">
        <v>2013</v>
      </c>
      <c r="E23" s="20">
        <v>2014</v>
      </c>
    </row>
    <row r="24" spans="1:10" ht="15.75" thickBot="1">
      <c r="A24" s="631"/>
      <c r="B24" s="25">
        <v>0.95</v>
      </c>
      <c r="C24" s="48">
        <v>0.95</v>
      </c>
      <c r="D24" s="49">
        <v>0.95</v>
      </c>
      <c r="E24" s="27">
        <v>1</v>
      </c>
    </row>
    <row r="25" spans="1:10">
      <c r="A25" s="632" t="s">
        <v>18</v>
      </c>
      <c r="B25" s="598" t="s">
        <v>19</v>
      </c>
      <c r="C25" s="598"/>
      <c r="D25" s="599" t="s">
        <v>20</v>
      </c>
      <c r="E25" s="600"/>
    </row>
    <row r="26" spans="1:10">
      <c r="A26" s="632"/>
      <c r="B26" s="683"/>
      <c r="C26" s="684"/>
      <c r="D26" s="685">
        <v>0.95</v>
      </c>
      <c r="E26" s="686"/>
    </row>
    <row r="27" spans="1:10" ht="30" customHeight="1" thickBot="1">
      <c r="A27" s="31" t="s">
        <v>21</v>
      </c>
      <c r="B27" s="582" t="s">
        <v>64</v>
      </c>
      <c r="C27" s="583"/>
      <c r="D27" s="583"/>
      <c r="E27" s="584"/>
    </row>
    <row r="28" spans="1:10" s="61" customFormat="1" ht="16.5" customHeight="1" thickBot="1">
      <c r="A28" s="16" t="s">
        <v>11</v>
      </c>
      <c r="B28" s="579" t="s">
        <v>12</v>
      </c>
      <c r="C28" s="580"/>
      <c r="D28" s="580"/>
      <c r="E28" s="581"/>
      <c r="F28" s="46"/>
      <c r="G28" s="46"/>
      <c r="H28" s="46"/>
      <c r="I28" s="46"/>
      <c r="J28" s="46"/>
    </row>
    <row r="29" spans="1:10">
      <c r="A29" s="23" t="s">
        <v>13</v>
      </c>
      <c r="B29" s="693" t="s">
        <v>76</v>
      </c>
      <c r="C29" s="694"/>
      <c r="D29" s="694"/>
      <c r="E29" s="695"/>
    </row>
    <row r="30" spans="1:10" ht="33.75" customHeight="1">
      <c r="A30" s="24" t="s">
        <v>15</v>
      </c>
      <c r="B30" s="696" t="s">
        <v>77</v>
      </c>
      <c r="C30" s="654"/>
      <c r="D30" s="654"/>
      <c r="E30" s="655"/>
    </row>
    <row r="31" spans="1:10" ht="12.75" customHeight="1" thickBot="1">
      <c r="A31" s="559" t="s">
        <v>16</v>
      </c>
      <c r="B31" s="587" t="s">
        <v>14</v>
      </c>
      <c r="C31" s="587"/>
      <c r="D31" s="588"/>
      <c r="E31" s="589"/>
    </row>
    <row r="32" spans="1:10">
      <c r="A32" s="631"/>
      <c r="B32" s="15">
        <v>2011</v>
      </c>
      <c r="C32" s="19">
        <v>2012</v>
      </c>
      <c r="D32" s="21">
        <v>2013</v>
      </c>
      <c r="E32" s="20">
        <v>2014</v>
      </c>
    </row>
    <row r="33" spans="1:5" ht="15.75" thickBot="1">
      <c r="A33" s="631"/>
      <c r="B33" s="25">
        <v>0.55000000000000004</v>
      </c>
      <c r="C33" s="48">
        <v>0.9</v>
      </c>
      <c r="D33" s="49">
        <v>1</v>
      </c>
      <c r="E33" s="27">
        <v>1</v>
      </c>
    </row>
    <row r="34" spans="1:5">
      <c r="A34" s="632" t="s">
        <v>18</v>
      </c>
      <c r="B34" s="598" t="s">
        <v>19</v>
      </c>
      <c r="C34" s="598"/>
      <c r="D34" s="599" t="s">
        <v>20</v>
      </c>
      <c r="E34" s="600"/>
    </row>
    <row r="35" spans="1:5">
      <c r="A35" s="632"/>
      <c r="B35" s="635">
        <v>0.5</v>
      </c>
      <c r="C35" s="602"/>
      <c r="D35" s="635">
        <v>1</v>
      </c>
      <c r="E35" s="669"/>
    </row>
    <row r="36" spans="1:5" ht="32.25" customHeight="1" thickBot="1">
      <c r="A36" s="31" t="s">
        <v>21</v>
      </c>
      <c r="B36" s="582" t="s">
        <v>78</v>
      </c>
      <c r="C36" s="583"/>
      <c r="D36" s="583"/>
      <c r="E36" s="584"/>
    </row>
    <row r="37" spans="1:5" ht="26.25" customHeight="1" thickBot="1">
      <c r="A37" s="16" t="s">
        <v>11</v>
      </c>
      <c r="B37" s="579" t="s">
        <v>12</v>
      </c>
      <c r="C37" s="580"/>
      <c r="D37" s="580"/>
      <c r="E37" s="581"/>
    </row>
    <row r="38" spans="1:5" ht="15" customHeight="1">
      <c r="A38" s="23" t="s">
        <v>13</v>
      </c>
      <c r="B38" s="590" t="s">
        <v>65</v>
      </c>
      <c r="C38" s="591"/>
      <c r="D38" s="591"/>
      <c r="E38" s="592"/>
    </row>
    <row r="39" spans="1:5" ht="29.25" customHeight="1">
      <c r="A39" s="24" t="s">
        <v>15</v>
      </c>
      <c r="B39" s="628" t="s">
        <v>66</v>
      </c>
      <c r="C39" s="654"/>
      <c r="D39" s="654"/>
      <c r="E39" s="655"/>
    </row>
    <row r="40" spans="1:5" ht="15.75" thickBot="1">
      <c r="A40" s="559" t="s">
        <v>16</v>
      </c>
      <c r="B40" s="587"/>
      <c r="C40" s="587"/>
      <c r="D40" s="588"/>
      <c r="E40" s="589"/>
    </row>
    <row r="41" spans="1:5">
      <c r="A41" s="631"/>
      <c r="B41" s="15">
        <v>2011</v>
      </c>
      <c r="C41" s="19">
        <v>2012</v>
      </c>
      <c r="D41" s="21">
        <v>2013</v>
      </c>
      <c r="E41" s="20">
        <v>2014</v>
      </c>
    </row>
    <row r="42" spans="1:5" ht="15.75" thickBot="1">
      <c r="A42" s="631"/>
      <c r="B42" s="25">
        <v>0.8</v>
      </c>
      <c r="C42" s="26">
        <v>90</v>
      </c>
      <c r="D42" s="49">
        <v>1</v>
      </c>
      <c r="E42" s="27">
        <v>1</v>
      </c>
    </row>
    <row r="43" spans="1:5">
      <c r="A43" s="632" t="s">
        <v>18</v>
      </c>
      <c r="B43" s="598" t="s">
        <v>19</v>
      </c>
      <c r="C43" s="598"/>
      <c r="D43" s="599" t="s">
        <v>20</v>
      </c>
      <c r="E43" s="600"/>
    </row>
    <row r="44" spans="1:5">
      <c r="A44" s="632"/>
      <c r="B44" s="635">
        <v>0.5</v>
      </c>
      <c r="C44" s="602"/>
      <c r="D44" s="635">
        <v>1</v>
      </c>
      <c r="E44" s="669"/>
    </row>
    <row r="45" spans="1:5" ht="42.75" customHeight="1" thickBot="1">
      <c r="A45" s="31" t="s">
        <v>21</v>
      </c>
      <c r="B45" s="582" t="s">
        <v>64</v>
      </c>
      <c r="C45" s="583"/>
      <c r="D45" s="583"/>
      <c r="E45" s="584"/>
    </row>
    <row r="46" spans="1:5">
      <c r="A46" s="535" t="s">
        <v>22</v>
      </c>
      <c r="B46" s="535"/>
      <c r="C46" s="535"/>
      <c r="D46" s="535"/>
      <c r="E46" s="535"/>
    </row>
    <row r="47" spans="1:5" ht="27.75" customHeight="1"/>
    <row r="49" ht="29.25" customHeight="1"/>
    <row r="50" ht="6" customHeight="1"/>
  </sheetData>
  <mergeCells count="54">
    <mergeCell ref="A46:E46"/>
    <mergeCell ref="A43:A44"/>
    <mergeCell ref="B43:C43"/>
    <mergeCell ref="D43:E43"/>
    <mergeCell ref="B44:C44"/>
    <mergeCell ref="D44:E44"/>
    <mergeCell ref="B45:E45"/>
    <mergeCell ref="A40:A42"/>
    <mergeCell ref="B40:E40"/>
    <mergeCell ref="B29:E29"/>
    <mergeCell ref="B30:E30"/>
    <mergeCell ref="A31:A33"/>
    <mergeCell ref="B31:E31"/>
    <mergeCell ref="A34:A35"/>
    <mergeCell ref="B34:C34"/>
    <mergeCell ref="D34:E34"/>
    <mergeCell ref="B35:C35"/>
    <mergeCell ref="D35:E35"/>
    <mergeCell ref="B36:E36"/>
    <mergeCell ref="B27:E27"/>
    <mergeCell ref="B37:E37"/>
    <mergeCell ref="B28:E28"/>
    <mergeCell ref="B38:E38"/>
    <mergeCell ref="B39:E39"/>
    <mergeCell ref="A1:E1"/>
    <mergeCell ref="A2:E2"/>
    <mergeCell ref="A5:E6"/>
    <mergeCell ref="A7:E7"/>
    <mergeCell ref="B14:E14"/>
    <mergeCell ref="A9:E9"/>
    <mergeCell ref="A10:E10"/>
    <mergeCell ref="A11:E11"/>
    <mergeCell ref="B12:E12"/>
    <mergeCell ref="A13:A15"/>
    <mergeCell ref="B13:E13"/>
    <mergeCell ref="B15:E15"/>
    <mergeCell ref="A3:E3"/>
    <mergeCell ref="A8:E8"/>
    <mergeCell ref="F11:J11"/>
    <mergeCell ref="F18:J18"/>
    <mergeCell ref="B20:E20"/>
    <mergeCell ref="A16:A17"/>
    <mergeCell ref="B16:E16"/>
    <mergeCell ref="B17:E17"/>
    <mergeCell ref="A18:E18"/>
    <mergeCell ref="B19:E19"/>
    <mergeCell ref="B21:E21"/>
    <mergeCell ref="A22:A24"/>
    <mergeCell ref="B22:E22"/>
    <mergeCell ref="A25:A26"/>
    <mergeCell ref="B25:C25"/>
    <mergeCell ref="D25:E25"/>
    <mergeCell ref="B26:C26"/>
    <mergeCell ref="D26:E26"/>
  </mergeCells>
  <pageMargins left="0.70866141732283472" right="0.70866141732283472" top="0.74803149606299213" bottom="0.15748031496062992" header="0.31496062992125984" footer="0.31496062992125984"/>
  <pageSetup paperSize="9" scale="7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sqref="A1:E60"/>
    </sheetView>
  </sheetViews>
  <sheetFormatPr baseColWidth="10" defaultRowHeight="15"/>
  <cols>
    <col min="1" max="1" width="45.42578125" style="46" customWidth="1"/>
    <col min="2" max="2" width="14.7109375" style="46" customWidth="1"/>
    <col min="3" max="3" width="15.140625" style="46" customWidth="1"/>
    <col min="4" max="4" width="14.28515625" style="46" customWidth="1"/>
    <col min="5" max="5" width="18.85546875" style="46" customWidth="1"/>
    <col min="6" max="11" width="11.42578125" style="46"/>
  </cols>
  <sheetData>
    <row r="1" spans="1:10">
      <c r="A1" s="616" t="s">
        <v>0</v>
      </c>
      <c r="B1" s="617"/>
      <c r="C1" s="617"/>
      <c r="D1" s="617"/>
      <c r="E1" s="618"/>
    </row>
    <row r="2" spans="1:10" ht="15" customHeight="1">
      <c r="A2" s="605" t="s">
        <v>49</v>
      </c>
      <c r="B2" s="606"/>
      <c r="C2" s="606"/>
      <c r="D2" s="606"/>
      <c r="E2" s="607"/>
    </row>
    <row r="3" spans="1:10">
      <c r="A3" s="3" t="s">
        <v>50</v>
      </c>
      <c r="B3" s="626" t="s">
        <v>2</v>
      </c>
      <c r="C3" s="626"/>
      <c r="D3" s="626"/>
      <c r="E3" s="627"/>
    </row>
    <row r="4" spans="1:10">
      <c r="A4" s="3"/>
      <c r="B4" s="67"/>
      <c r="C4" s="67"/>
      <c r="D4" s="67"/>
      <c r="E4" s="68"/>
    </row>
    <row r="5" spans="1:10" ht="15" customHeight="1">
      <c r="A5" s="711" t="s">
        <v>67</v>
      </c>
      <c r="B5" s="674"/>
      <c r="C5" s="674"/>
      <c r="D5" s="674"/>
      <c r="E5" s="712"/>
    </row>
    <row r="6" spans="1:10" ht="15.75" thickBot="1">
      <c r="A6" s="713"/>
      <c r="B6" s="675"/>
      <c r="C6" s="675"/>
      <c r="D6" s="675"/>
      <c r="E6" s="714"/>
    </row>
    <row r="7" spans="1:10" ht="15.75" thickBot="1">
      <c r="A7" s="611" t="s">
        <v>3</v>
      </c>
      <c r="B7" s="612"/>
      <c r="C7" s="612"/>
      <c r="D7" s="612"/>
      <c r="E7" s="613"/>
    </row>
    <row r="8" spans="1:10" ht="15.75" customHeight="1" thickBot="1">
      <c r="A8" s="622" t="s">
        <v>68</v>
      </c>
      <c r="B8" s="560"/>
      <c r="C8" s="560"/>
      <c r="D8" s="560"/>
      <c r="E8" s="561"/>
    </row>
    <row r="9" spans="1:10" ht="15.75" thickBot="1">
      <c r="A9" s="611" t="s">
        <v>4</v>
      </c>
      <c r="B9" s="612"/>
      <c r="C9" s="612"/>
      <c r="D9" s="612"/>
      <c r="E9" s="613"/>
    </row>
    <row r="10" spans="1:10" ht="15.75" customHeight="1" thickBot="1">
      <c r="A10" s="622" t="s">
        <v>69</v>
      </c>
      <c r="B10" s="560"/>
      <c r="C10" s="560"/>
      <c r="D10" s="560"/>
      <c r="E10" s="561"/>
    </row>
    <row r="11" spans="1:10" ht="15.75" thickBot="1">
      <c r="A11" s="611" t="s">
        <v>5</v>
      </c>
      <c r="B11" s="612"/>
      <c r="C11" s="612"/>
      <c r="D11" s="612"/>
      <c r="E11" s="613"/>
      <c r="F11" s="560" t="s">
        <v>6</v>
      </c>
      <c r="G11" s="560"/>
      <c r="H11" s="560"/>
      <c r="I11" s="560"/>
      <c r="J11" s="561"/>
    </row>
    <row r="12" spans="1:10" ht="15.75" thickBot="1">
      <c r="A12" s="18" t="s">
        <v>7</v>
      </c>
      <c r="B12" s="636" t="s">
        <v>8</v>
      </c>
      <c r="C12" s="637"/>
      <c r="D12" s="637"/>
      <c r="E12" s="638"/>
    </row>
    <row r="13" spans="1:10" ht="17.25" customHeight="1" thickBot="1">
      <c r="A13" s="697" t="s">
        <v>136</v>
      </c>
      <c r="B13" s="705" t="s">
        <v>139</v>
      </c>
      <c r="C13" s="706"/>
      <c r="D13" s="706"/>
      <c r="E13" s="707"/>
    </row>
    <row r="14" spans="1:10" ht="19.5" customHeight="1" thickBot="1">
      <c r="A14" s="710"/>
      <c r="B14" s="705" t="s">
        <v>138</v>
      </c>
      <c r="C14" s="706"/>
      <c r="D14" s="706"/>
      <c r="E14" s="707"/>
    </row>
    <row r="15" spans="1:10" ht="27" customHeight="1" thickBot="1">
      <c r="A15" s="78" t="s">
        <v>135</v>
      </c>
      <c r="B15" s="705" t="s">
        <v>148</v>
      </c>
      <c r="C15" s="706"/>
      <c r="D15" s="706"/>
      <c r="E15" s="707"/>
    </row>
    <row r="16" spans="1:10" ht="22.5" customHeight="1" thickBot="1">
      <c r="A16" s="697" t="s">
        <v>137</v>
      </c>
      <c r="B16" s="705" t="s">
        <v>91</v>
      </c>
      <c r="C16" s="706"/>
      <c r="D16" s="706"/>
      <c r="E16" s="707"/>
    </row>
    <row r="17" spans="1:10" ht="26.25" customHeight="1" thickBot="1">
      <c r="A17" s="698"/>
      <c r="B17" s="705" t="s">
        <v>92</v>
      </c>
      <c r="C17" s="706"/>
      <c r="D17" s="706"/>
      <c r="E17" s="707"/>
    </row>
    <row r="18" spans="1:10" ht="15" customHeight="1" thickBot="1">
      <c r="A18" s="656" t="s">
        <v>9</v>
      </c>
      <c r="B18" s="708"/>
      <c r="C18" s="708"/>
      <c r="D18" s="708"/>
      <c r="E18" s="709"/>
      <c r="F18" s="556" t="s">
        <v>10</v>
      </c>
      <c r="G18" s="556"/>
      <c r="H18" s="556"/>
      <c r="I18" s="556"/>
      <c r="J18" s="557"/>
    </row>
    <row r="19" spans="1:10" ht="15" customHeight="1" thickBot="1">
      <c r="A19" s="16" t="s">
        <v>11</v>
      </c>
      <c r="B19" s="579" t="s">
        <v>12</v>
      </c>
      <c r="C19" s="580"/>
      <c r="D19" s="580"/>
      <c r="E19" s="581"/>
    </row>
    <row r="20" spans="1:10" ht="15.75" customHeight="1">
      <c r="A20" s="23" t="s">
        <v>93</v>
      </c>
      <c r="B20" s="590" t="s">
        <v>70</v>
      </c>
      <c r="C20" s="591"/>
      <c r="D20" s="591"/>
      <c r="E20" s="592"/>
    </row>
    <row r="21" spans="1:10" ht="43.5" customHeight="1">
      <c r="A21" s="24" t="s">
        <v>15</v>
      </c>
      <c r="B21" s="628" t="s">
        <v>140</v>
      </c>
      <c r="C21" s="654"/>
      <c r="D21" s="654"/>
      <c r="E21" s="655"/>
    </row>
    <row r="22" spans="1:10" ht="15.75" thickBot="1">
      <c r="A22" s="559" t="s">
        <v>16</v>
      </c>
      <c r="B22" s="587" t="s">
        <v>14</v>
      </c>
      <c r="C22" s="587"/>
      <c r="D22" s="588"/>
      <c r="E22" s="589"/>
    </row>
    <row r="23" spans="1:10">
      <c r="A23" s="631"/>
      <c r="B23" s="15">
        <v>2011</v>
      </c>
      <c r="C23" s="19">
        <v>2012</v>
      </c>
      <c r="D23" s="21">
        <v>2013</v>
      </c>
      <c r="E23" s="20">
        <v>2014</v>
      </c>
    </row>
    <row r="24" spans="1:10" ht="15.75" thickBot="1">
      <c r="A24" s="631"/>
      <c r="B24" s="25">
        <v>0.8</v>
      </c>
      <c r="C24" s="48">
        <v>0.9</v>
      </c>
      <c r="D24" s="49">
        <v>1</v>
      </c>
      <c r="E24" s="27">
        <v>1</v>
      </c>
    </row>
    <row r="25" spans="1:10">
      <c r="A25" s="632" t="s">
        <v>18</v>
      </c>
      <c r="B25" s="598" t="s">
        <v>19</v>
      </c>
      <c r="C25" s="598"/>
      <c r="D25" s="599" t="s">
        <v>20</v>
      </c>
      <c r="E25" s="600"/>
    </row>
    <row r="26" spans="1:10">
      <c r="A26" s="632"/>
      <c r="B26" s="635">
        <v>0.5</v>
      </c>
      <c r="C26" s="669"/>
      <c r="D26" s="715">
        <v>1</v>
      </c>
      <c r="E26" s="669"/>
    </row>
    <row r="27" spans="1:10" ht="41.25" customHeight="1" thickBot="1">
      <c r="A27" s="31" t="s">
        <v>21</v>
      </c>
      <c r="B27" s="582" t="s">
        <v>71</v>
      </c>
      <c r="C27" s="583"/>
      <c r="D27" s="583"/>
      <c r="E27" s="584"/>
    </row>
    <row r="28" spans="1:10" ht="15" customHeight="1" thickBot="1">
      <c r="A28" s="16" t="s">
        <v>11</v>
      </c>
      <c r="B28" s="579" t="s">
        <v>12</v>
      </c>
      <c r="C28" s="580"/>
      <c r="D28" s="580"/>
      <c r="E28" s="581"/>
    </row>
    <row r="29" spans="1:10" ht="26.25" customHeight="1">
      <c r="A29" s="23" t="s">
        <v>13</v>
      </c>
      <c r="B29" s="590" t="s">
        <v>72</v>
      </c>
      <c r="C29" s="591"/>
      <c r="D29" s="591"/>
      <c r="E29" s="592"/>
    </row>
    <row r="30" spans="1:10" ht="45.75" customHeight="1">
      <c r="A30" s="24" t="s">
        <v>15</v>
      </c>
      <c r="B30" s="628" t="s">
        <v>163</v>
      </c>
      <c r="C30" s="654"/>
      <c r="D30" s="654"/>
      <c r="E30" s="655"/>
    </row>
    <row r="31" spans="1:10" ht="24.75" customHeight="1" thickBot="1">
      <c r="A31" s="559" t="s">
        <v>16</v>
      </c>
      <c r="B31" s="587" t="s">
        <v>17</v>
      </c>
      <c r="C31" s="587"/>
      <c r="D31" s="588"/>
      <c r="E31" s="589"/>
    </row>
    <row r="32" spans="1:10">
      <c r="A32" s="631"/>
      <c r="B32" s="15">
        <v>2011</v>
      </c>
      <c r="C32" s="19">
        <v>2012</v>
      </c>
      <c r="D32" s="21">
        <v>2013</v>
      </c>
      <c r="E32" s="20">
        <v>2014</v>
      </c>
    </row>
    <row r="33" spans="1:5">
      <c r="A33" s="631"/>
      <c r="B33" s="25">
        <v>0.8</v>
      </c>
      <c r="C33" s="27">
        <v>0.98</v>
      </c>
      <c r="D33" s="27">
        <v>1</v>
      </c>
      <c r="E33" s="27">
        <v>1</v>
      </c>
    </row>
    <row r="34" spans="1:5" ht="26.25" customHeight="1">
      <c r="A34" s="632" t="s">
        <v>18</v>
      </c>
      <c r="B34" s="598" t="s">
        <v>19</v>
      </c>
      <c r="C34" s="598"/>
      <c r="D34" s="599" t="s">
        <v>20</v>
      </c>
      <c r="E34" s="600"/>
    </row>
    <row r="35" spans="1:5" ht="18" customHeight="1">
      <c r="A35" s="632"/>
      <c r="B35" s="635">
        <v>0.5</v>
      </c>
      <c r="C35" s="602"/>
      <c r="D35" s="635">
        <v>1</v>
      </c>
      <c r="E35" s="669"/>
    </row>
    <row r="36" spans="1:5" ht="39.75" customHeight="1" thickBot="1">
      <c r="A36" s="31" t="s">
        <v>21</v>
      </c>
      <c r="B36" s="582" t="s">
        <v>164</v>
      </c>
      <c r="C36" s="583"/>
      <c r="D36" s="583"/>
      <c r="E36" s="584"/>
    </row>
    <row r="37" spans="1:5" ht="15.75" thickBot="1">
      <c r="A37" s="76" t="s">
        <v>11</v>
      </c>
      <c r="B37" s="699" t="s">
        <v>12</v>
      </c>
      <c r="C37" s="580"/>
      <c r="D37" s="580"/>
      <c r="E37" s="581"/>
    </row>
    <row r="38" spans="1:5">
      <c r="A38" s="23" t="s">
        <v>13</v>
      </c>
      <c r="B38" s="701" t="s">
        <v>94</v>
      </c>
      <c r="C38" s="701"/>
      <c r="D38" s="701"/>
      <c r="E38" s="702"/>
    </row>
    <row r="39" spans="1:5" ht="33" customHeight="1">
      <c r="A39" s="24" t="s">
        <v>15</v>
      </c>
      <c r="B39" s="703" t="s">
        <v>95</v>
      </c>
      <c r="C39" s="703"/>
      <c r="D39" s="703"/>
      <c r="E39" s="704"/>
    </row>
    <row r="40" spans="1:5" ht="27.75" customHeight="1">
      <c r="A40" s="559" t="s">
        <v>16</v>
      </c>
      <c r="B40" s="587" t="s">
        <v>17</v>
      </c>
      <c r="C40" s="587"/>
      <c r="D40" s="588"/>
      <c r="E40" s="589"/>
    </row>
    <row r="41" spans="1:5">
      <c r="A41" s="631"/>
      <c r="B41" s="15">
        <v>2011</v>
      </c>
      <c r="C41" s="15">
        <v>2012</v>
      </c>
      <c r="D41" s="15">
        <v>2013</v>
      </c>
      <c r="E41" s="505">
        <v>2014</v>
      </c>
    </row>
    <row r="42" spans="1:5">
      <c r="A42" s="631"/>
      <c r="B42" s="25">
        <v>0.3</v>
      </c>
      <c r="C42" s="25">
        <v>0.6</v>
      </c>
      <c r="D42" s="25">
        <v>0.8</v>
      </c>
      <c r="E42" s="506">
        <v>1</v>
      </c>
    </row>
    <row r="43" spans="1:5">
      <c r="A43" s="632" t="s">
        <v>18</v>
      </c>
      <c r="B43" s="598" t="s">
        <v>19</v>
      </c>
      <c r="C43" s="598"/>
      <c r="D43" s="598" t="s">
        <v>20</v>
      </c>
      <c r="E43" s="700"/>
    </row>
    <row r="44" spans="1:5">
      <c r="A44" s="632"/>
      <c r="B44" s="635">
        <v>0.4</v>
      </c>
      <c r="C44" s="602"/>
      <c r="D44" s="635">
        <v>0.8</v>
      </c>
      <c r="E44" s="669"/>
    </row>
    <row r="45" spans="1:5" ht="39" customHeight="1" thickBot="1">
      <c r="A45" s="31" t="s">
        <v>21</v>
      </c>
      <c r="B45" s="582" t="s">
        <v>96</v>
      </c>
      <c r="C45" s="583"/>
      <c r="D45" s="583"/>
      <c r="E45" s="584"/>
    </row>
    <row r="46" spans="1:5" ht="15.75" thickBot="1">
      <c r="A46" s="76" t="s">
        <v>11</v>
      </c>
      <c r="B46" s="699" t="s">
        <v>12</v>
      </c>
      <c r="C46" s="580"/>
      <c r="D46" s="580"/>
      <c r="E46" s="581"/>
    </row>
    <row r="47" spans="1:5" ht="26.25" customHeight="1">
      <c r="A47" s="23" t="s">
        <v>13</v>
      </c>
      <c r="B47" s="590" t="s">
        <v>97</v>
      </c>
      <c r="C47" s="591"/>
      <c r="D47" s="591"/>
      <c r="E47" s="592"/>
    </row>
    <row r="48" spans="1:5" ht="33" customHeight="1">
      <c r="A48" s="24" t="s">
        <v>15</v>
      </c>
      <c r="B48" s="628" t="s">
        <v>98</v>
      </c>
      <c r="C48" s="654"/>
      <c r="D48" s="654"/>
      <c r="E48" s="655"/>
    </row>
    <row r="49" spans="1:5" ht="24" customHeight="1" thickBot="1">
      <c r="A49" s="559" t="s">
        <v>16</v>
      </c>
      <c r="B49" s="587" t="s">
        <v>17</v>
      </c>
      <c r="C49" s="587"/>
      <c r="D49" s="588"/>
      <c r="E49" s="589"/>
    </row>
    <row r="50" spans="1:5">
      <c r="A50" s="631"/>
      <c r="B50" s="15">
        <v>2011</v>
      </c>
      <c r="C50" s="19">
        <v>2012</v>
      </c>
      <c r="D50" s="21">
        <v>2013</v>
      </c>
      <c r="E50" s="20">
        <v>2014</v>
      </c>
    </row>
    <row r="51" spans="1:5">
      <c r="A51" s="631"/>
      <c r="B51" s="25">
        <v>0.7</v>
      </c>
      <c r="C51" s="27">
        <v>0.8</v>
      </c>
      <c r="D51" s="27">
        <v>1</v>
      </c>
      <c r="E51" s="27">
        <v>1</v>
      </c>
    </row>
    <row r="52" spans="1:5">
      <c r="A52" s="632" t="s">
        <v>18</v>
      </c>
      <c r="B52" s="598" t="s">
        <v>19</v>
      </c>
      <c r="C52" s="598"/>
      <c r="D52" s="599" t="s">
        <v>20</v>
      </c>
      <c r="E52" s="600"/>
    </row>
    <row r="53" spans="1:5">
      <c r="A53" s="632"/>
      <c r="B53" s="635" t="s">
        <v>107</v>
      </c>
      <c r="C53" s="602"/>
      <c r="D53" s="635">
        <v>1</v>
      </c>
      <c r="E53" s="669"/>
    </row>
    <row r="54" spans="1:5" ht="39.75" customHeight="1" thickBot="1">
      <c r="A54" s="31" t="s">
        <v>21</v>
      </c>
      <c r="B54" s="582" t="s">
        <v>96</v>
      </c>
      <c r="C54" s="583"/>
      <c r="D54" s="583"/>
      <c r="E54" s="584"/>
    </row>
  </sheetData>
  <mergeCells count="64">
    <mergeCell ref="B30:E30"/>
    <mergeCell ref="A31:A33"/>
    <mergeCell ref="B31:E31"/>
    <mergeCell ref="A34:A35"/>
    <mergeCell ref="B34:C34"/>
    <mergeCell ref="D34:E34"/>
    <mergeCell ref="B35:C35"/>
    <mergeCell ref="D35:E35"/>
    <mergeCell ref="B27:E27"/>
    <mergeCell ref="B28:E28"/>
    <mergeCell ref="B29:E29"/>
    <mergeCell ref="A25:A26"/>
    <mergeCell ref="B25:C25"/>
    <mergeCell ref="D25:E25"/>
    <mergeCell ref="B26:C26"/>
    <mergeCell ref="D26:E26"/>
    <mergeCell ref="B19:E19"/>
    <mergeCell ref="B20:E20"/>
    <mergeCell ref="B21:E21"/>
    <mergeCell ref="A22:A24"/>
    <mergeCell ref="B22:E22"/>
    <mergeCell ref="A1:E1"/>
    <mergeCell ref="A2:E2"/>
    <mergeCell ref="B3:E3"/>
    <mergeCell ref="A5:E6"/>
    <mergeCell ref="A7:E7"/>
    <mergeCell ref="A40:A42"/>
    <mergeCell ref="B40:E40"/>
    <mergeCell ref="A8:E8"/>
    <mergeCell ref="F11:J11"/>
    <mergeCell ref="B16:E16"/>
    <mergeCell ref="A18:E18"/>
    <mergeCell ref="F18:J18"/>
    <mergeCell ref="A9:E9"/>
    <mergeCell ref="A10:E10"/>
    <mergeCell ref="A11:E11"/>
    <mergeCell ref="B12:E12"/>
    <mergeCell ref="A13:A14"/>
    <mergeCell ref="B13:E13"/>
    <mergeCell ref="B14:E14"/>
    <mergeCell ref="B15:E15"/>
    <mergeCell ref="B17:E17"/>
    <mergeCell ref="B44:C44"/>
    <mergeCell ref="D44:E44"/>
    <mergeCell ref="B36:E36"/>
    <mergeCell ref="B37:E37"/>
    <mergeCell ref="B38:E38"/>
    <mergeCell ref="B39:E39"/>
    <mergeCell ref="A16:A17"/>
    <mergeCell ref="B54:E54"/>
    <mergeCell ref="A52:A53"/>
    <mergeCell ref="B52:C52"/>
    <mergeCell ref="D52:E52"/>
    <mergeCell ref="B53:C53"/>
    <mergeCell ref="D53:E53"/>
    <mergeCell ref="B45:E45"/>
    <mergeCell ref="B46:E46"/>
    <mergeCell ref="B47:E47"/>
    <mergeCell ref="B48:E48"/>
    <mergeCell ref="A49:A51"/>
    <mergeCell ref="B49:E49"/>
    <mergeCell ref="A43:A44"/>
    <mergeCell ref="B43:C43"/>
    <mergeCell ref="D43:E43"/>
  </mergeCells>
  <pageMargins left="0.70866141732283472" right="0.70866141732283472" top="0.74803149606299213" bottom="0.55118110236220474" header="0.31496062992125984" footer="0.31496062992125984"/>
  <pageSetup paperSize="9" scale="75" orientation="portrait" r:id="rId1"/>
  <rowBreaks count="1" manualBreakCount="1">
    <brk id="45" max="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16" zoomScale="60" zoomScaleNormal="100" workbookViewId="0">
      <selection activeCell="M37" sqref="M37"/>
    </sheetView>
  </sheetViews>
  <sheetFormatPr baseColWidth="10" defaultRowHeight="15"/>
  <cols>
    <col min="1" max="1" width="45.42578125" style="46" customWidth="1"/>
    <col min="2" max="2" width="15.140625" style="46" customWidth="1"/>
    <col min="3" max="3" width="17" style="46" customWidth="1"/>
    <col min="4" max="4" width="15.85546875" style="46" customWidth="1"/>
    <col min="5" max="5" width="19.7109375" style="46" customWidth="1"/>
    <col min="6" max="8" width="11.42578125" style="46"/>
  </cols>
  <sheetData>
    <row r="1" spans="1:8">
      <c r="A1" s="616" t="s">
        <v>0</v>
      </c>
      <c r="B1" s="617"/>
      <c r="C1" s="617"/>
      <c r="D1" s="617"/>
      <c r="E1" s="618"/>
    </row>
    <row r="2" spans="1:8" ht="15" customHeight="1">
      <c r="A2" s="605" t="s">
        <v>49</v>
      </c>
      <c r="B2" s="606"/>
      <c r="C2" s="606"/>
      <c r="D2" s="606"/>
      <c r="E2" s="607"/>
    </row>
    <row r="3" spans="1:8">
      <c r="A3" s="619" t="s">
        <v>791</v>
      </c>
      <c r="B3" s="620"/>
      <c r="C3" s="620"/>
      <c r="D3" s="620"/>
      <c r="E3" s="621"/>
    </row>
    <row r="4" spans="1:8">
      <c r="A4" s="3"/>
      <c r="B4" s="67"/>
      <c r="C4" s="67"/>
      <c r="D4" s="67"/>
      <c r="E4" s="68"/>
    </row>
    <row r="5" spans="1:8" ht="20.25" customHeight="1">
      <c r="A5" s="711" t="s">
        <v>73</v>
      </c>
      <c r="B5" s="674"/>
      <c r="C5" s="674"/>
      <c r="D5" s="674"/>
      <c r="E5" s="712"/>
    </row>
    <row r="6" spans="1:8" ht="15.75" thickBot="1">
      <c r="A6" s="713"/>
      <c r="B6" s="675"/>
      <c r="C6" s="675"/>
      <c r="D6" s="675"/>
      <c r="E6" s="714"/>
    </row>
    <row r="7" spans="1:8" ht="15.75" thickBot="1">
      <c r="A7" s="611" t="s">
        <v>3</v>
      </c>
      <c r="B7" s="612"/>
      <c r="C7" s="612"/>
      <c r="D7" s="612"/>
      <c r="E7" s="613"/>
    </row>
    <row r="8" spans="1:8" ht="56.25" customHeight="1" thickBot="1">
      <c r="A8" s="622" t="s">
        <v>74</v>
      </c>
      <c r="B8" s="560"/>
      <c r="C8" s="560"/>
      <c r="D8" s="560"/>
      <c r="E8" s="561"/>
    </row>
    <row r="9" spans="1:8" ht="15.75" thickBot="1">
      <c r="A9" s="611" t="s">
        <v>4</v>
      </c>
      <c r="B9" s="612"/>
      <c r="C9" s="612"/>
      <c r="D9" s="612"/>
      <c r="E9" s="613"/>
    </row>
    <row r="10" spans="1:8" ht="30.75" customHeight="1" thickBot="1">
      <c r="A10" s="622" t="s">
        <v>75</v>
      </c>
      <c r="B10" s="560"/>
      <c r="C10" s="560"/>
      <c r="D10" s="560"/>
      <c r="E10" s="561"/>
    </row>
    <row r="11" spans="1:8" ht="15.75" thickBot="1">
      <c r="A11" s="611" t="s">
        <v>5</v>
      </c>
      <c r="B11" s="612"/>
      <c r="C11" s="612"/>
      <c r="D11" s="612"/>
      <c r="E11" s="613"/>
      <c r="F11" s="45"/>
      <c r="G11" s="45"/>
      <c r="H11" s="45"/>
    </row>
    <row r="12" spans="1:8" ht="15.75" thickBot="1">
      <c r="A12" s="18" t="s">
        <v>7</v>
      </c>
      <c r="B12" s="636" t="s">
        <v>8</v>
      </c>
      <c r="C12" s="637"/>
      <c r="D12" s="637"/>
      <c r="E12" s="638"/>
    </row>
    <row r="13" spans="1:8" ht="15" customHeight="1">
      <c r="A13" s="716" t="s">
        <v>153</v>
      </c>
      <c r="B13" s="678" t="s">
        <v>154</v>
      </c>
      <c r="C13" s="678"/>
      <c r="D13" s="678"/>
      <c r="E13" s="679"/>
    </row>
    <row r="14" spans="1:8">
      <c r="A14" s="717"/>
      <c r="B14" s="680" t="s">
        <v>149</v>
      </c>
      <c r="C14" s="681"/>
      <c r="D14" s="681"/>
      <c r="E14" s="682"/>
    </row>
    <row r="15" spans="1:8" ht="15" customHeight="1">
      <c r="A15" s="688" t="s">
        <v>141</v>
      </c>
      <c r="B15" s="680" t="s">
        <v>157</v>
      </c>
      <c r="C15" s="681"/>
      <c r="D15" s="681"/>
      <c r="E15" s="682"/>
    </row>
    <row r="16" spans="1:8">
      <c r="A16" s="689"/>
      <c r="B16" s="680" t="s">
        <v>150</v>
      </c>
      <c r="C16" s="681"/>
      <c r="D16" s="681"/>
      <c r="E16" s="682"/>
    </row>
    <row r="17" spans="1:9" ht="15.75" thickBot="1">
      <c r="A17" s="567" t="s">
        <v>9</v>
      </c>
      <c r="B17" s="568"/>
      <c r="C17" s="568"/>
      <c r="D17" s="568"/>
      <c r="E17" s="569"/>
      <c r="F17" s="45"/>
      <c r="G17" s="45"/>
      <c r="H17" s="45"/>
    </row>
    <row r="18" spans="1:9" ht="15.75" thickBot="1">
      <c r="A18" s="16" t="s">
        <v>11</v>
      </c>
      <c r="B18" s="579" t="s">
        <v>12</v>
      </c>
      <c r="C18" s="580"/>
      <c r="D18" s="580"/>
      <c r="E18" s="581"/>
    </row>
    <row r="19" spans="1:9" ht="15" customHeight="1">
      <c r="A19" s="23" t="s">
        <v>13</v>
      </c>
      <c r="B19" s="590" t="s">
        <v>151</v>
      </c>
      <c r="C19" s="591"/>
      <c r="D19" s="591"/>
      <c r="E19" s="592"/>
    </row>
    <row r="20" spans="1:9" ht="40.5" customHeight="1">
      <c r="A20" s="24" t="s">
        <v>15</v>
      </c>
      <c r="B20" s="593" t="s">
        <v>152</v>
      </c>
      <c r="C20" s="718"/>
      <c r="D20" s="718"/>
      <c r="E20" s="719"/>
    </row>
    <row r="21" spans="1:9" ht="8.25" customHeight="1" thickBot="1">
      <c r="A21" s="559" t="s">
        <v>16</v>
      </c>
      <c r="B21" s="587"/>
      <c r="C21" s="587"/>
      <c r="D21" s="588"/>
      <c r="E21" s="589"/>
    </row>
    <row r="22" spans="1:9">
      <c r="A22" s="631"/>
      <c r="B22" s="15">
        <v>2011</v>
      </c>
      <c r="C22" s="19">
        <v>2012</v>
      </c>
      <c r="D22" s="21">
        <v>2013</v>
      </c>
      <c r="E22" s="20">
        <v>2014</v>
      </c>
    </row>
    <row r="23" spans="1:9" ht="15.75" thickBot="1">
      <c r="A23" s="631"/>
      <c r="B23" s="25">
        <v>0.55000000000000004</v>
      </c>
      <c r="C23" s="48">
        <v>0.9</v>
      </c>
      <c r="D23" s="49">
        <v>0.98</v>
      </c>
      <c r="E23" s="27">
        <v>1</v>
      </c>
    </row>
    <row r="24" spans="1:9">
      <c r="A24" s="632" t="s">
        <v>18</v>
      </c>
      <c r="B24" s="598" t="s">
        <v>19</v>
      </c>
      <c r="C24" s="598"/>
      <c r="D24" s="599" t="s">
        <v>20</v>
      </c>
      <c r="E24" s="600"/>
    </row>
    <row r="25" spans="1:9">
      <c r="A25" s="632"/>
      <c r="B25" s="635">
        <v>0.5</v>
      </c>
      <c r="C25" s="602"/>
      <c r="D25" s="635">
        <v>0.98</v>
      </c>
      <c r="E25" s="669"/>
    </row>
    <row r="26" spans="1:9" ht="38.25" customHeight="1" thickBot="1">
      <c r="A26" s="31" t="s">
        <v>21</v>
      </c>
      <c r="B26" s="582" t="s">
        <v>161</v>
      </c>
      <c r="C26" s="583"/>
      <c r="D26" s="583"/>
      <c r="E26" s="584"/>
      <c r="I26" s="79"/>
    </row>
    <row r="27" spans="1:9" ht="15.75" thickBot="1">
      <c r="A27" s="16" t="s">
        <v>11</v>
      </c>
      <c r="B27" s="579" t="s">
        <v>12</v>
      </c>
      <c r="C27" s="580"/>
      <c r="D27" s="580"/>
      <c r="E27" s="581"/>
    </row>
    <row r="28" spans="1:9" ht="15" customHeight="1">
      <c r="A28" s="23" t="s">
        <v>13</v>
      </c>
      <c r="B28" s="590" t="s">
        <v>155</v>
      </c>
      <c r="C28" s="591"/>
      <c r="D28" s="591"/>
      <c r="E28" s="592"/>
    </row>
    <row r="29" spans="1:9" ht="36" customHeight="1">
      <c r="A29" s="24" t="s">
        <v>15</v>
      </c>
      <c r="B29" s="696" t="s">
        <v>156</v>
      </c>
      <c r="C29" s="720"/>
      <c r="D29" s="720"/>
      <c r="E29" s="721"/>
    </row>
    <row r="30" spans="1:9" ht="8.25" customHeight="1" thickBot="1">
      <c r="A30" s="559" t="s">
        <v>16</v>
      </c>
      <c r="B30" s="587"/>
      <c r="C30" s="587"/>
      <c r="D30" s="588"/>
      <c r="E30" s="589"/>
    </row>
    <row r="31" spans="1:9">
      <c r="A31" s="631"/>
      <c r="B31" s="15">
        <v>2011</v>
      </c>
      <c r="C31" s="19">
        <v>2012</v>
      </c>
      <c r="D31" s="21">
        <v>2013</v>
      </c>
      <c r="E31" s="20">
        <v>2014</v>
      </c>
    </row>
    <row r="32" spans="1:9" ht="15.75" thickBot="1">
      <c r="A32" s="631"/>
      <c r="B32" s="25">
        <v>0.6</v>
      </c>
      <c r="C32" s="48">
        <v>0.65</v>
      </c>
      <c r="D32" s="49">
        <v>0.95</v>
      </c>
      <c r="E32" s="27">
        <v>0.09</v>
      </c>
    </row>
    <row r="33" spans="1:8">
      <c r="A33" s="632" t="s">
        <v>18</v>
      </c>
      <c r="B33" s="598" t="s">
        <v>19</v>
      </c>
      <c r="C33" s="598"/>
      <c r="D33" s="599" t="s">
        <v>20</v>
      </c>
      <c r="E33" s="600"/>
    </row>
    <row r="34" spans="1:8">
      <c r="A34" s="632"/>
      <c r="B34" s="635">
        <v>0.45</v>
      </c>
      <c r="C34" s="602"/>
      <c r="D34" s="635">
        <v>0.95</v>
      </c>
      <c r="E34" s="669"/>
    </row>
    <row r="35" spans="1:8" ht="35.25" customHeight="1" thickBot="1">
      <c r="A35" s="31" t="s">
        <v>21</v>
      </c>
      <c r="B35" s="582" t="s">
        <v>162</v>
      </c>
      <c r="C35" s="583"/>
      <c r="D35" s="583"/>
      <c r="E35" s="584"/>
    </row>
    <row r="36" spans="1:8" s="61" customFormat="1" ht="26.25" customHeight="1" thickBot="1">
      <c r="A36" s="16" t="s">
        <v>11</v>
      </c>
      <c r="B36" s="579" t="s">
        <v>12</v>
      </c>
      <c r="C36" s="580"/>
      <c r="D36" s="580"/>
      <c r="E36" s="581"/>
      <c r="F36" s="46"/>
      <c r="G36" s="46"/>
      <c r="H36" s="46"/>
    </row>
    <row r="37" spans="1:8" s="61" customFormat="1" ht="26.25" customHeight="1">
      <c r="A37" s="23" t="s">
        <v>13</v>
      </c>
      <c r="B37" s="590" t="s">
        <v>79</v>
      </c>
      <c r="C37" s="591"/>
      <c r="D37" s="591"/>
      <c r="E37" s="592"/>
      <c r="F37" s="46"/>
      <c r="G37" s="46"/>
      <c r="H37" s="46"/>
    </row>
    <row r="38" spans="1:8" s="61" customFormat="1" ht="40.5" customHeight="1">
      <c r="A38" s="24" t="s">
        <v>15</v>
      </c>
      <c r="B38" s="696" t="s">
        <v>160</v>
      </c>
      <c r="C38" s="720"/>
      <c r="D38" s="720"/>
      <c r="E38" s="721"/>
      <c r="F38" s="46"/>
      <c r="G38" s="46"/>
      <c r="H38" s="46"/>
    </row>
    <row r="39" spans="1:8" s="61" customFormat="1" ht="16.5" customHeight="1" thickBot="1">
      <c r="A39" s="559" t="s">
        <v>16</v>
      </c>
      <c r="B39" s="587"/>
      <c r="C39" s="587"/>
      <c r="D39" s="588"/>
      <c r="E39" s="589"/>
      <c r="F39" s="46"/>
      <c r="G39" s="46"/>
      <c r="H39" s="46"/>
    </row>
    <row r="40" spans="1:8" s="61" customFormat="1" ht="26.25" customHeight="1">
      <c r="A40" s="631"/>
      <c r="B40" s="15">
        <v>2011</v>
      </c>
      <c r="C40" s="19">
        <v>2012</v>
      </c>
      <c r="D40" s="21">
        <v>2013</v>
      </c>
      <c r="E40" s="20">
        <v>2014</v>
      </c>
      <c r="F40" s="46"/>
      <c r="G40" s="46"/>
      <c r="H40" s="46"/>
    </row>
    <row r="41" spans="1:8" s="61" customFormat="1" ht="26.25" customHeight="1" thickBot="1">
      <c r="A41" s="631"/>
      <c r="B41" s="25">
        <v>0.5</v>
      </c>
      <c r="C41" s="48">
        <v>0.6</v>
      </c>
      <c r="D41" s="49">
        <v>0.7</v>
      </c>
      <c r="E41" s="27">
        <v>0.8</v>
      </c>
      <c r="F41" s="46"/>
      <c r="G41" s="46"/>
      <c r="H41" s="46"/>
    </row>
    <row r="42" spans="1:8" s="61" customFormat="1" ht="26.25" customHeight="1">
      <c r="A42" s="632" t="s">
        <v>18</v>
      </c>
      <c r="B42" s="598" t="s">
        <v>19</v>
      </c>
      <c r="C42" s="598"/>
      <c r="D42" s="599" t="s">
        <v>20</v>
      </c>
      <c r="E42" s="600"/>
      <c r="F42" s="46"/>
      <c r="G42" s="46"/>
      <c r="H42" s="46"/>
    </row>
    <row r="43" spans="1:8" s="61" customFormat="1" ht="26.25" customHeight="1">
      <c r="A43" s="632"/>
      <c r="B43" s="635">
        <v>0.35</v>
      </c>
      <c r="C43" s="602"/>
      <c r="D43" s="635">
        <v>0.7</v>
      </c>
      <c r="E43" s="669"/>
      <c r="F43" s="46"/>
      <c r="G43" s="46"/>
      <c r="H43" s="46"/>
    </row>
    <row r="44" spans="1:8" s="61" customFormat="1" ht="36" customHeight="1" thickBot="1">
      <c r="A44" s="31" t="s">
        <v>21</v>
      </c>
      <c r="B44" s="582" t="s">
        <v>80</v>
      </c>
      <c r="C44" s="583"/>
      <c r="D44" s="583"/>
      <c r="E44" s="584"/>
      <c r="F44" s="46"/>
      <c r="G44" s="46"/>
      <c r="H44" s="46"/>
    </row>
    <row r="45" spans="1:8" ht="15" customHeight="1">
      <c r="A45" s="535" t="s">
        <v>22</v>
      </c>
      <c r="B45" s="535"/>
      <c r="C45" s="535"/>
      <c r="D45" s="535"/>
      <c r="E45" s="535"/>
    </row>
    <row r="46" spans="1:8" ht="31.5" customHeight="1"/>
    <row r="47" spans="1:8" ht="23.25" customHeight="1"/>
    <row r="48" spans="1:8" hidden="1"/>
  </sheetData>
  <mergeCells count="51">
    <mergeCell ref="A3:E3"/>
    <mergeCell ref="A45:E45"/>
    <mergeCell ref="A33:A34"/>
    <mergeCell ref="B33:C33"/>
    <mergeCell ref="D33:E33"/>
    <mergeCell ref="B34:C34"/>
    <mergeCell ref="D34:E34"/>
    <mergeCell ref="B35:E35"/>
    <mergeCell ref="B36:E36"/>
    <mergeCell ref="B37:E37"/>
    <mergeCell ref="B38:E38"/>
    <mergeCell ref="A39:A41"/>
    <mergeCell ref="B39:E39"/>
    <mergeCell ref="A42:A43"/>
    <mergeCell ref="B42:C42"/>
    <mergeCell ref="D42:E42"/>
    <mergeCell ref="B43:C43"/>
    <mergeCell ref="B26:E26"/>
    <mergeCell ref="B27:E27"/>
    <mergeCell ref="B28:E28"/>
    <mergeCell ref="B29:E29"/>
    <mergeCell ref="D43:E43"/>
    <mergeCell ref="B16:E16"/>
    <mergeCell ref="A17:E17"/>
    <mergeCell ref="B18:E18"/>
    <mergeCell ref="A30:A32"/>
    <mergeCell ref="B30:E30"/>
    <mergeCell ref="B20:E20"/>
    <mergeCell ref="A21:A23"/>
    <mergeCell ref="B21:E21"/>
    <mergeCell ref="A24:A25"/>
    <mergeCell ref="B24:C24"/>
    <mergeCell ref="D24:E24"/>
    <mergeCell ref="B25:C25"/>
    <mergeCell ref="D25:E25"/>
    <mergeCell ref="B44:E44"/>
    <mergeCell ref="A8:E8"/>
    <mergeCell ref="A1:E1"/>
    <mergeCell ref="A2:E2"/>
    <mergeCell ref="A5:E6"/>
    <mergeCell ref="A7:E7"/>
    <mergeCell ref="B19:E19"/>
    <mergeCell ref="A9:E9"/>
    <mergeCell ref="A10:E10"/>
    <mergeCell ref="A11:E11"/>
    <mergeCell ref="B12:E12"/>
    <mergeCell ref="A13:A14"/>
    <mergeCell ref="B13:E13"/>
    <mergeCell ref="B14:E14"/>
    <mergeCell ref="A15:A16"/>
    <mergeCell ref="B15:E15"/>
  </mergeCells>
  <pageMargins left="0.62992125984251968" right="0.23622047244094491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6"/>
  <sheetViews>
    <sheetView topLeftCell="A15" zoomScaleNormal="100" workbookViewId="0">
      <selection activeCell="Q22" sqref="Q22"/>
    </sheetView>
  </sheetViews>
  <sheetFormatPr baseColWidth="10" defaultRowHeight="15"/>
  <cols>
    <col min="1" max="1" width="9" style="61" customWidth="1"/>
    <col min="2" max="2" width="11.28515625" style="61" customWidth="1"/>
    <col min="3" max="3" width="32.85546875" style="61" customWidth="1"/>
    <col min="4" max="4" width="11.28515625" style="61" customWidth="1"/>
    <col min="5" max="5" width="10" style="61" customWidth="1"/>
    <col min="6" max="6" width="9" style="61" customWidth="1"/>
    <col min="7" max="7" width="31.42578125" style="61" customWidth="1"/>
    <col min="8" max="8" width="10.28515625" style="61" customWidth="1"/>
    <col min="9" max="9" width="7.7109375" style="61" customWidth="1"/>
    <col min="10" max="10" width="7.85546875" style="61" customWidth="1"/>
    <col min="11" max="11" width="8.85546875" style="61" customWidth="1"/>
    <col min="12" max="12" width="7.5703125" style="61" customWidth="1"/>
    <col min="13" max="13" width="13.42578125" style="61" customWidth="1"/>
    <col min="14" max="14" width="14" style="61" customWidth="1"/>
    <col min="15" max="15" width="12" style="61" customWidth="1"/>
    <col min="16" max="16" width="5.7109375" style="61" customWidth="1"/>
    <col min="17" max="17" width="6.85546875" style="61" customWidth="1"/>
    <col min="18" max="18" width="13.140625" style="61" hidden="1" customWidth="1"/>
    <col min="19" max="19" width="6.7109375" style="61" customWidth="1"/>
    <col min="20" max="20" width="7.7109375" style="61" customWidth="1"/>
    <col min="21" max="21" width="5.5703125" style="61" customWidth="1"/>
    <col min="22" max="22" width="5.85546875" style="61" customWidth="1"/>
    <col min="23" max="23" width="6.140625" style="61" customWidth="1"/>
    <col min="24" max="24" width="8.140625" style="61" customWidth="1"/>
    <col min="25" max="25" width="7" style="61" customWidth="1"/>
    <col min="26" max="26" width="8.140625" style="61" customWidth="1"/>
    <col min="27" max="27" width="6.7109375" style="61" customWidth="1"/>
    <col min="28" max="28" width="7.7109375" style="61" customWidth="1"/>
    <col min="29" max="29" width="9.42578125" style="61" customWidth="1"/>
    <col min="30" max="30" width="12.42578125" style="61" customWidth="1"/>
    <col min="31" max="16384" width="11.42578125" style="61"/>
  </cols>
  <sheetData>
    <row r="1" spans="1:30" ht="15.75">
      <c r="A1" s="673" t="s">
        <v>467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256"/>
      <c r="P1" s="256"/>
      <c r="Q1" s="256"/>
      <c r="R1" s="257"/>
      <c r="S1" s="256"/>
      <c r="T1" s="256"/>
      <c r="U1" s="256"/>
      <c r="V1" s="256"/>
      <c r="W1" s="256"/>
      <c r="X1" s="256"/>
      <c r="Y1" s="256"/>
      <c r="AD1" s="256"/>
    </row>
    <row r="2" spans="1:30" ht="15.75">
      <c r="A2" s="673" t="s">
        <v>468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256"/>
      <c r="P2" s="256"/>
      <c r="Q2" s="256"/>
      <c r="R2" s="257"/>
      <c r="S2" s="258"/>
      <c r="T2" s="258"/>
      <c r="U2" s="258"/>
      <c r="V2" s="258"/>
      <c r="W2" s="258"/>
      <c r="X2" s="258"/>
      <c r="Y2" s="258"/>
      <c r="Z2" s="257"/>
      <c r="AA2" s="257"/>
      <c r="AD2" s="256"/>
    </row>
    <row r="3" spans="1:30">
      <c r="A3" s="259" t="s">
        <v>469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57"/>
      <c r="S3" s="261"/>
      <c r="T3" s="261"/>
      <c r="U3" s="261"/>
      <c r="V3" s="261"/>
      <c r="W3" s="261"/>
      <c r="X3" s="261"/>
      <c r="Y3" s="261"/>
      <c r="Z3" s="257"/>
      <c r="AA3" s="257"/>
      <c r="AD3" s="260"/>
    </row>
    <row r="4" spans="1:30" ht="15.75" thickBot="1">
      <c r="A4" s="262" t="s">
        <v>470</v>
      </c>
      <c r="B4" s="263"/>
      <c r="C4" s="263"/>
      <c r="D4" s="263"/>
      <c r="E4" s="263"/>
      <c r="F4" s="263"/>
      <c r="G4" s="263"/>
      <c r="H4" s="89"/>
      <c r="I4" s="90"/>
      <c r="J4" s="90"/>
      <c r="K4" s="90"/>
      <c r="L4" s="90"/>
      <c r="M4" s="90"/>
      <c r="N4" s="89"/>
      <c r="O4" s="89"/>
      <c r="P4" s="89"/>
      <c r="Q4" s="89"/>
      <c r="R4" s="257"/>
      <c r="S4" s="264"/>
      <c r="T4" s="264"/>
      <c r="U4" s="264"/>
      <c r="V4" s="264"/>
      <c r="W4" s="264"/>
      <c r="X4" s="264"/>
      <c r="Y4" s="264"/>
      <c r="Z4" s="257"/>
      <c r="AA4" s="257"/>
    </row>
    <row r="5" spans="1:30" ht="19.5" customHeight="1" thickBot="1">
      <c r="A5" s="740" t="s">
        <v>471</v>
      </c>
      <c r="B5" s="761" t="s">
        <v>472</v>
      </c>
      <c r="C5" s="762"/>
      <c r="D5" s="762"/>
      <c r="E5" s="763"/>
      <c r="F5" s="761" t="s">
        <v>473</v>
      </c>
      <c r="G5" s="762"/>
      <c r="H5" s="762"/>
      <c r="I5" s="763"/>
      <c r="J5" s="764" t="s">
        <v>474</v>
      </c>
      <c r="K5" s="765"/>
      <c r="L5" s="265"/>
      <c r="M5" s="308"/>
      <c r="N5" s="766" t="s">
        <v>172</v>
      </c>
      <c r="O5" s="767"/>
      <c r="P5" s="767"/>
      <c r="Q5" s="768"/>
      <c r="R5" s="768" t="s">
        <v>475</v>
      </c>
      <c r="S5" s="257"/>
      <c r="T5" s="257"/>
      <c r="U5" s="257"/>
      <c r="V5" s="257"/>
      <c r="W5" s="257"/>
      <c r="X5" s="257"/>
      <c r="Y5" s="257"/>
      <c r="Z5" s="257"/>
      <c r="AA5" s="257"/>
    </row>
    <row r="6" spans="1:30" ht="15" customHeight="1" thickBot="1">
      <c r="A6" s="741"/>
      <c r="B6" s="742" t="s">
        <v>476</v>
      </c>
      <c r="C6" s="744" t="s">
        <v>477</v>
      </c>
      <c r="D6" s="746" t="s">
        <v>180</v>
      </c>
      <c r="E6" s="811" t="s">
        <v>478</v>
      </c>
      <c r="F6" s="748" t="s">
        <v>173</v>
      </c>
      <c r="G6" s="744" t="s">
        <v>479</v>
      </c>
      <c r="H6" s="750" t="s">
        <v>480</v>
      </c>
      <c r="I6" s="752" t="s">
        <v>478</v>
      </c>
      <c r="J6" s="813" t="s">
        <v>481</v>
      </c>
      <c r="K6" s="814" t="s">
        <v>482</v>
      </c>
      <c r="L6" s="815" t="s">
        <v>185</v>
      </c>
      <c r="M6" s="816" t="s">
        <v>186</v>
      </c>
      <c r="N6" s="769"/>
      <c r="O6" s="770"/>
      <c r="P6" s="770"/>
      <c r="Q6" s="771"/>
      <c r="R6" s="810"/>
      <c r="S6" s="257"/>
      <c r="T6" s="257"/>
      <c r="U6" s="257"/>
      <c r="V6" s="257"/>
      <c r="W6" s="257"/>
      <c r="X6" s="257"/>
      <c r="Y6" s="257"/>
      <c r="Z6" s="257"/>
      <c r="AA6" s="257"/>
    </row>
    <row r="7" spans="1:30" ht="37.5" customHeight="1" thickBot="1">
      <c r="A7" s="741"/>
      <c r="B7" s="778"/>
      <c r="C7" s="780"/>
      <c r="D7" s="807"/>
      <c r="E7" s="812"/>
      <c r="F7" s="779"/>
      <c r="G7" s="780"/>
      <c r="H7" s="759"/>
      <c r="I7" s="781"/>
      <c r="J7" s="813"/>
      <c r="K7" s="754"/>
      <c r="L7" s="778"/>
      <c r="M7" s="759"/>
      <c r="N7" s="266" t="s">
        <v>187</v>
      </c>
      <c r="O7" s="267" t="s">
        <v>188</v>
      </c>
      <c r="P7" s="268" t="s">
        <v>189</v>
      </c>
      <c r="Q7" s="269" t="s">
        <v>190</v>
      </c>
      <c r="R7" s="810"/>
      <c r="S7" s="257"/>
      <c r="T7" s="257"/>
      <c r="U7" s="257"/>
      <c r="V7" s="257"/>
      <c r="W7" s="257"/>
      <c r="X7" s="257"/>
      <c r="Y7" s="257"/>
      <c r="Z7" s="257"/>
      <c r="AA7" s="257"/>
    </row>
    <row r="8" spans="1:30" ht="44.25" customHeight="1">
      <c r="A8" s="801" t="s">
        <v>103</v>
      </c>
      <c r="B8" s="808" t="s">
        <v>483</v>
      </c>
      <c r="C8" s="384" t="s">
        <v>235</v>
      </c>
      <c r="D8" s="385" t="s">
        <v>233</v>
      </c>
      <c r="E8" s="389">
        <f>'[1]PROGRAMACION ANUAL -2012'!$AA$30</f>
        <v>2695</v>
      </c>
      <c r="F8" s="390" t="s">
        <v>234</v>
      </c>
      <c r="G8" s="384" t="s">
        <v>235</v>
      </c>
      <c r="H8" s="385" t="s">
        <v>233</v>
      </c>
      <c r="I8" s="389">
        <f>'[1]PROGRAMACION ANUAL -2012'!$AA$30</f>
        <v>2695</v>
      </c>
      <c r="J8" s="386">
        <v>3200</v>
      </c>
      <c r="K8" s="389">
        <v>2708</v>
      </c>
      <c r="L8" s="386"/>
      <c r="M8" s="386"/>
      <c r="N8" s="386"/>
      <c r="O8" s="386"/>
      <c r="P8" s="386"/>
      <c r="Q8" s="387"/>
      <c r="R8" s="302"/>
      <c r="S8" s="257"/>
      <c r="T8" s="257"/>
      <c r="U8" s="257"/>
      <c r="V8" s="257"/>
      <c r="W8" s="257"/>
      <c r="X8" s="257"/>
      <c r="Y8" s="257"/>
      <c r="Z8" s="257"/>
      <c r="AA8" s="257"/>
    </row>
    <row r="9" spans="1:30" ht="48">
      <c r="A9" s="802"/>
      <c r="B9" s="783"/>
      <c r="C9" s="99" t="s">
        <v>239</v>
      </c>
      <c r="D9" s="137" t="s">
        <v>237</v>
      </c>
      <c r="E9" s="101">
        <f>'[1]PROGRAMACION ANUAL -2012'!$AA$32</f>
        <v>5600</v>
      </c>
      <c r="F9" s="97" t="s">
        <v>238</v>
      </c>
      <c r="G9" s="99" t="s">
        <v>239</v>
      </c>
      <c r="H9" s="137" t="s">
        <v>237</v>
      </c>
      <c r="I9" s="101">
        <f>'[1]PROGRAMACION ANUAL -2012'!$AA$32</f>
        <v>5600</v>
      </c>
      <c r="J9" s="77">
        <v>9000</v>
      </c>
      <c r="K9" s="101">
        <v>5408</v>
      </c>
      <c r="L9" s="77"/>
      <c r="M9" s="77"/>
      <c r="N9" s="77"/>
      <c r="O9" s="77"/>
      <c r="P9" s="77"/>
      <c r="Q9" s="305"/>
      <c r="R9" s="302"/>
      <c r="S9" s="257"/>
      <c r="T9" s="257"/>
      <c r="U9" s="257"/>
      <c r="V9" s="257"/>
      <c r="W9" s="257"/>
      <c r="X9" s="257"/>
      <c r="Y9" s="257"/>
      <c r="Z9" s="257"/>
      <c r="AA9" s="257"/>
    </row>
    <row r="10" spans="1:30" ht="33.75" customHeight="1">
      <c r="A10" s="802"/>
      <c r="B10" s="783"/>
      <c r="C10" s="99" t="s">
        <v>231</v>
      </c>
      <c r="D10" s="137" t="s">
        <v>229</v>
      </c>
      <c r="E10" s="101">
        <f>'[1]PROGRAMACION ANUAL -2012'!$AA$11</f>
        <v>24416</v>
      </c>
      <c r="F10" s="97" t="s">
        <v>230</v>
      </c>
      <c r="G10" s="99" t="s">
        <v>231</v>
      </c>
      <c r="H10" s="137" t="s">
        <v>229</v>
      </c>
      <c r="I10" s="101">
        <f>'[1]PROGRAMACION ANUAL -2012'!$AA$11</f>
        <v>24416</v>
      </c>
      <c r="J10" s="77">
        <v>2504</v>
      </c>
      <c r="K10" s="101">
        <v>3913</v>
      </c>
      <c r="L10" s="77"/>
      <c r="M10" s="77"/>
      <c r="N10" s="77"/>
      <c r="O10" s="77"/>
      <c r="P10" s="77"/>
      <c r="Q10" s="305"/>
      <c r="R10" s="302"/>
      <c r="S10" s="257"/>
      <c r="T10" s="257"/>
      <c r="U10" s="257"/>
      <c r="V10" s="257"/>
      <c r="W10" s="257"/>
      <c r="X10" s="257"/>
      <c r="Y10" s="257"/>
      <c r="Z10" s="257"/>
      <c r="AA10" s="257"/>
    </row>
    <row r="11" spans="1:30" ht="24">
      <c r="A11" s="802"/>
      <c r="B11" s="783"/>
      <c r="C11" s="99" t="s">
        <v>261</v>
      </c>
      <c r="D11" s="137" t="s">
        <v>257</v>
      </c>
      <c r="E11" s="101">
        <f>'[1]PROGRAMACION ANUAL -2012'!$AA$17</f>
        <v>169</v>
      </c>
      <c r="F11" s="97" t="s">
        <v>260</v>
      </c>
      <c r="G11" s="99" t="s">
        <v>261</v>
      </c>
      <c r="H11" s="137" t="s">
        <v>257</v>
      </c>
      <c r="I11" s="101">
        <f>'[1]PROGRAMACION ANUAL -2012'!$AA$17</f>
        <v>169</v>
      </c>
      <c r="J11" s="77">
        <v>108</v>
      </c>
      <c r="K11" s="101">
        <v>172</v>
      </c>
      <c r="L11" s="77"/>
      <c r="M11" s="77"/>
      <c r="N11" s="77"/>
      <c r="O11" s="77"/>
      <c r="P11" s="77"/>
      <c r="Q11" s="305"/>
      <c r="R11" s="302"/>
      <c r="S11" s="257"/>
      <c r="T11" s="257"/>
      <c r="U11" s="257"/>
      <c r="V11" s="257"/>
      <c r="W11" s="257"/>
      <c r="X11" s="257"/>
      <c r="Y11" s="257"/>
      <c r="Z11" s="257"/>
      <c r="AA11" s="257"/>
    </row>
    <row r="12" spans="1:30" ht="32.25" customHeight="1">
      <c r="A12" s="802"/>
      <c r="B12" s="783"/>
      <c r="C12" s="99" t="s">
        <v>242</v>
      </c>
      <c r="D12" s="137" t="s">
        <v>241</v>
      </c>
      <c r="E12" s="101">
        <f>'[1]PROGRAMACION ANUAL -2012'!$AA$39</f>
        <v>3700</v>
      </c>
      <c r="F12" s="388">
        <v>5000044</v>
      </c>
      <c r="G12" s="99" t="s">
        <v>242</v>
      </c>
      <c r="H12" s="137" t="s">
        <v>241</v>
      </c>
      <c r="I12" s="101">
        <f>'[1]PROGRAMACION ANUAL -2012'!$AA$39</f>
        <v>3700</v>
      </c>
      <c r="J12" s="77">
        <v>2000</v>
      </c>
      <c r="K12" s="101">
        <v>2184</v>
      </c>
      <c r="L12" s="77"/>
      <c r="M12" s="77"/>
      <c r="N12" s="77"/>
      <c r="O12" s="77"/>
      <c r="P12" s="77"/>
      <c r="Q12" s="305"/>
      <c r="R12" s="302"/>
      <c r="S12" s="257"/>
      <c r="T12" s="257"/>
      <c r="U12" s="257"/>
      <c r="V12" s="257"/>
      <c r="W12" s="257"/>
      <c r="X12" s="257"/>
      <c r="Y12" s="257"/>
      <c r="Z12" s="257"/>
      <c r="AA12" s="257"/>
    </row>
    <row r="13" spans="1:30" ht="30">
      <c r="A13" s="802"/>
      <c r="B13" s="783"/>
      <c r="C13" s="99" t="s">
        <v>245</v>
      </c>
      <c r="D13" s="276" t="s">
        <v>244</v>
      </c>
      <c r="E13" s="101">
        <f>'[1]PROGRAMACION ANUAL -2012'!$AA$41</f>
        <v>4100</v>
      </c>
      <c r="F13" s="388">
        <v>5000045</v>
      </c>
      <c r="G13" s="99" t="s">
        <v>245</v>
      </c>
      <c r="H13" s="137" t="s">
        <v>244</v>
      </c>
      <c r="I13" s="101">
        <f>'[1]PROGRAMACION ANUAL -2012'!$AA$41</f>
        <v>4100</v>
      </c>
      <c r="J13" s="77">
        <v>5005</v>
      </c>
      <c r="K13" s="101">
        <v>4558</v>
      </c>
      <c r="L13" s="77"/>
      <c r="M13" s="77"/>
      <c r="N13" s="77"/>
      <c r="O13" s="77"/>
      <c r="P13" s="77"/>
      <c r="Q13" s="305"/>
      <c r="R13" s="302"/>
      <c r="S13" s="257"/>
      <c r="T13" s="257"/>
      <c r="U13" s="257"/>
      <c r="V13" s="257"/>
      <c r="W13" s="257"/>
      <c r="X13" s="257"/>
      <c r="Y13" s="257"/>
      <c r="Z13" s="257"/>
      <c r="AA13" s="257"/>
    </row>
    <row r="14" spans="1:30" ht="29.25" customHeight="1">
      <c r="A14" s="802"/>
      <c r="B14" s="783"/>
      <c r="C14" s="99" t="s">
        <v>248</v>
      </c>
      <c r="D14" s="137" t="s">
        <v>247</v>
      </c>
      <c r="E14" s="101">
        <f>'[1]PROGRAMACION ANUAL -2012'!$AA$44</f>
        <v>1300</v>
      </c>
      <c r="F14" s="388">
        <v>5000046</v>
      </c>
      <c r="G14" s="99" t="s">
        <v>248</v>
      </c>
      <c r="H14" s="137" t="s">
        <v>247</v>
      </c>
      <c r="I14" s="101">
        <f>'[1]PROGRAMACION ANUAL -2012'!$AA$44</f>
        <v>1300</v>
      </c>
      <c r="J14" s="77">
        <v>1106</v>
      </c>
      <c r="K14" s="101">
        <v>844</v>
      </c>
      <c r="L14" s="524"/>
      <c r="M14" s="77"/>
      <c r="N14" s="77"/>
      <c r="O14" s="77"/>
      <c r="P14" s="77"/>
      <c r="Q14" s="305"/>
      <c r="R14" s="302"/>
      <c r="S14" s="257"/>
      <c r="T14" s="257"/>
      <c r="U14" s="257"/>
      <c r="V14" s="257"/>
      <c r="W14" s="257"/>
      <c r="X14" s="257"/>
      <c r="Y14" s="257"/>
      <c r="Z14" s="257"/>
      <c r="AA14" s="257"/>
    </row>
    <row r="15" spans="1:30" ht="26.25" customHeight="1">
      <c r="A15" s="802"/>
      <c r="B15" s="783"/>
      <c r="C15" s="99" t="s">
        <v>252</v>
      </c>
      <c r="D15" s="137" t="s">
        <v>251</v>
      </c>
      <c r="E15" s="101">
        <f>'[1]PROGRAMACION ANUAL -2012'!$AA$46</f>
        <v>3100</v>
      </c>
      <c r="F15" s="388">
        <v>5000047</v>
      </c>
      <c r="G15" s="99" t="s">
        <v>252</v>
      </c>
      <c r="H15" s="137" t="s">
        <v>251</v>
      </c>
      <c r="I15" s="101">
        <f>'[1]PROGRAMACION ANUAL -2012'!$AA$46</f>
        <v>3100</v>
      </c>
      <c r="J15" s="77">
        <v>2306</v>
      </c>
      <c r="K15" s="101">
        <v>2530</v>
      </c>
      <c r="L15" s="77"/>
      <c r="M15" s="77"/>
      <c r="N15" s="77"/>
      <c r="O15" s="77"/>
      <c r="P15" s="77"/>
      <c r="Q15" s="305"/>
      <c r="R15" s="302"/>
      <c r="S15" s="257"/>
      <c r="T15" s="257"/>
      <c r="U15" s="257"/>
      <c r="V15" s="257"/>
      <c r="W15" s="257"/>
      <c r="X15" s="257"/>
      <c r="Y15" s="257"/>
      <c r="Z15" s="257"/>
      <c r="AA15" s="257"/>
    </row>
    <row r="16" spans="1:30" ht="21" customHeight="1">
      <c r="A16" s="802"/>
      <c r="B16" s="783"/>
      <c r="C16" s="99" t="s">
        <v>255</v>
      </c>
      <c r="D16" s="137" t="s">
        <v>254</v>
      </c>
      <c r="E16" s="101">
        <f>'[1]PROGRAMACION ANUAL -2012'!$AA$48</f>
        <v>2500</v>
      </c>
      <c r="F16" s="388">
        <v>5000048</v>
      </c>
      <c r="G16" s="99" t="s">
        <v>255</v>
      </c>
      <c r="H16" s="137" t="s">
        <v>254</v>
      </c>
      <c r="I16" s="101">
        <f>'[1]PROGRAMACION ANUAL -2012'!$AA$48</f>
        <v>2500</v>
      </c>
      <c r="J16" s="77">
        <v>2301</v>
      </c>
      <c r="K16" s="101">
        <v>2500</v>
      </c>
      <c r="L16" s="77"/>
      <c r="M16" s="77"/>
      <c r="N16" s="77"/>
      <c r="O16" s="77"/>
      <c r="P16" s="77"/>
      <c r="Q16" s="305"/>
      <c r="R16" s="302"/>
      <c r="S16" s="257"/>
      <c r="T16" s="257"/>
      <c r="U16" s="257"/>
      <c r="V16" s="257"/>
      <c r="W16" s="257"/>
      <c r="X16" s="257"/>
      <c r="Y16" s="257"/>
      <c r="Z16" s="257"/>
      <c r="AA16" s="257"/>
    </row>
    <row r="17" spans="1:30" ht="31.5" customHeight="1">
      <c r="A17" s="802"/>
      <c r="B17" s="783"/>
      <c r="C17" s="99" t="s">
        <v>258</v>
      </c>
      <c r="D17" s="137" t="s">
        <v>257</v>
      </c>
      <c r="E17" s="101">
        <f>'[1]PROGRAMACION ANUAL -2012'!$AA$52</f>
        <v>326</v>
      </c>
      <c r="F17" s="388">
        <v>5000049</v>
      </c>
      <c r="G17" s="99" t="s">
        <v>258</v>
      </c>
      <c r="H17" s="137" t="s">
        <v>257</v>
      </c>
      <c r="I17" s="101">
        <f>'[1]PROGRAMACION ANUAL -2012'!$AA$52</f>
        <v>326</v>
      </c>
      <c r="J17" s="77">
        <v>400</v>
      </c>
      <c r="K17" s="101">
        <v>160</v>
      </c>
      <c r="L17" s="77"/>
      <c r="M17" s="77"/>
      <c r="N17" s="77"/>
      <c r="O17" s="77"/>
      <c r="P17" s="77"/>
      <c r="Q17" s="305"/>
      <c r="R17" s="302"/>
      <c r="S17" s="257"/>
      <c r="T17" s="257"/>
      <c r="U17" s="257"/>
      <c r="V17" s="257"/>
      <c r="W17" s="257"/>
      <c r="X17" s="257"/>
      <c r="Y17" s="257"/>
      <c r="Z17" s="257"/>
      <c r="AA17" s="257"/>
    </row>
    <row r="18" spans="1:30" ht="42.75" customHeight="1">
      <c r="A18" s="802"/>
      <c r="B18" s="783"/>
      <c r="C18" s="526" t="s">
        <v>264</v>
      </c>
      <c r="D18" s="292" t="s">
        <v>263</v>
      </c>
      <c r="E18" s="527">
        <f>'[1]PROGRAMACION ANUAL -2012'!$AA$55</f>
        <v>2096</v>
      </c>
      <c r="F18" s="134">
        <v>5000052</v>
      </c>
      <c r="G18" s="526" t="s">
        <v>264</v>
      </c>
      <c r="H18" s="292" t="s">
        <v>263</v>
      </c>
      <c r="I18" s="529">
        <v>28</v>
      </c>
      <c r="J18" s="528">
        <v>60</v>
      </c>
      <c r="K18" s="527">
        <v>39</v>
      </c>
      <c r="L18" s="77"/>
      <c r="M18" s="77"/>
      <c r="N18" s="77"/>
      <c r="O18" s="77"/>
      <c r="P18" s="77"/>
      <c r="Q18" s="305"/>
      <c r="R18" s="302"/>
      <c r="S18" s="257"/>
      <c r="T18" s="257"/>
      <c r="U18" s="257"/>
      <c r="V18" s="257"/>
      <c r="W18" s="257"/>
      <c r="X18" s="257"/>
      <c r="Y18" s="257"/>
      <c r="Z18" s="257"/>
      <c r="AA18" s="257"/>
    </row>
    <row r="19" spans="1:30" ht="44.25" customHeight="1">
      <c r="A19" s="802"/>
      <c r="B19" s="783"/>
      <c r="C19" s="139" t="s">
        <v>484</v>
      </c>
      <c r="D19" s="137" t="s">
        <v>485</v>
      </c>
      <c r="E19" s="101">
        <f>'[1]PROGRAMACION ANUAL -2012'!$AA$83</f>
        <v>43667</v>
      </c>
      <c r="F19" s="101">
        <v>5001562</v>
      </c>
      <c r="G19" s="111" t="s">
        <v>486</v>
      </c>
      <c r="H19" s="137" t="s">
        <v>485</v>
      </c>
      <c r="I19" s="101">
        <f>'[1]PROGRAMACION ANUAL -2012'!$AA$83</f>
        <v>43667</v>
      </c>
      <c r="J19" s="77"/>
      <c r="K19" s="101">
        <v>36447</v>
      </c>
      <c r="L19" s="77"/>
      <c r="M19" s="77"/>
      <c r="N19" s="77"/>
      <c r="O19" s="77"/>
      <c r="P19" s="77"/>
      <c r="Q19" s="305"/>
      <c r="R19" s="302"/>
      <c r="S19" s="257"/>
      <c r="T19" s="257"/>
      <c r="U19" s="257"/>
      <c r="V19" s="257"/>
      <c r="W19" s="257"/>
      <c r="X19" s="257"/>
      <c r="Y19" s="257"/>
      <c r="Z19" s="257"/>
      <c r="AA19" s="257"/>
    </row>
    <row r="20" spans="1:30" ht="31.5" customHeight="1">
      <c r="A20" s="802"/>
      <c r="B20" s="783"/>
      <c r="C20" s="270" t="s">
        <v>487</v>
      </c>
      <c r="D20" s="137" t="s">
        <v>485</v>
      </c>
      <c r="E20" s="101">
        <f>'[1]PROGRAMACION ANUAL -2012'!$AA$111</f>
        <v>40900</v>
      </c>
      <c r="F20" s="101">
        <v>5001562</v>
      </c>
      <c r="G20" s="130" t="s">
        <v>488</v>
      </c>
      <c r="H20" s="137" t="s">
        <v>485</v>
      </c>
      <c r="I20" s="101">
        <f>'[1]PROGRAMACION ANUAL -2012'!$AA$111</f>
        <v>40900</v>
      </c>
      <c r="J20" s="77"/>
      <c r="K20" s="101">
        <v>26847</v>
      </c>
      <c r="L20" s="77"/>
      <c r="M20" s="77"/>
      <c r="N20" s="77"/>
      <c r="O20" s="77"/>
      <c r="P20" s="77"/>
      <c r="Q20" s="305"/>
      <c r="R20" s="302"/>
      <c r="S20" s="257"/>
      <c r="T20" s="257"/>
      <c r="U20" s="257"/>
      <c r="V20" s="257"/>
      <c r="W20" s="257"/>
      <c r="X20" s="257"/>
      <c r="Y20" s="257"/>
      <c r="Z20" s="257"/>
      <c r="AA20" s="257"/>
    </row>
    <row r="21" spans="1:30" ht="41.25" customHeight="1">
      <c r="A21" s="802"/>
      <c r="B21" s="783"/>
      <c r="C21" s="139" t="s">
        <v>489</v>
      </c>
      <c r="D21" s="137" t="s">
        <v>490</v>
      </c>
      <c r="E21" s="101">
        <f>'[1]PROGRAMACION ANUAL -2012'!$AA$61</f>
        <v>18480</v>
      </c>
      <c r="F21" s="271" t="s">
        <v>491</v>
      </c>
      <c r="G21" s="273" t="s">
        <v>492</v>
      </c>
      <c r="H21" s="137" t="s">
        <v>490</v>
      </c>
      <c r="I21" s="101">
        <f>'[1]PROGRAMACION ANUAL -2012'!$AA$61</f>
        <v>18480</v>
      </c>
      <c r="J21" s="77"/>
      <c r="K21" s="101">
        <v>18246</v>
      </c>
      <c r="L21" s="77"/>
      <c r="M21" s="77"/>
      <c r="N21" s="77"/>
      <c r="O21" s="77"/>
      <c r="P21" s="77"/>
      <c r="Q21" s="305"/>
      <c r="R21" s="302"/>
      <c r="S21" s="257"/>
      <c r="T21" s="257"/>
      <c r="U21" s="257"/>
      <c r="V21" s="257"/>
      <c r="W21" s="257"/>
      <c r="X21" s="257"/>
      <c r="Y21" s="257"/>
      <c r="Z21" s="257"/>
      <c r="AA21" s="257"/>
    </row>
    <row r="22" spans="1:30" ht="39.75" customHeight="1">
      <c r="A22" s="802"/>
      <c r="B22" s="783"/>
      <c r="C22" s="139" t="s">
        <v>493</v>
      </c>
      <c r="D22" s="137" t="s">
        <v>494</v>
      </c>
      <c r="E22" s="101">
        <f>'[1]PROGRAMACION ANUAL -2012'!$AA$74</f>
        <v>13926</v>
      </c>
      <c r="F22" s="271" t="s">
        <v>491</v>
      </c>
      <c r="G22" s="273" t="s">
        <v>492</v>
      </c>
      <c r="H22" s="137" t="s">
        <v>490</v>
      </c>
      <c r="I22" s="101">
        <f>'[1]PROGRAMACION ANUAL -2012'!$AA$74</f>
        <v>13926</v>
      </c>
      <c r="J22" s="77"/>
      <c r="K22" s="101">
        <v>30003</v>
      </c>
      <c r="L22" s="77"/>
      <c r="M22" s="77"/>
      <c r="N22" s="77"/>
      <c r="O22" s="77"/>
      <c r="P22" s="77"/>
      <c r="Q22" s="305"/>
      <c r="R22" s="302"/>
      <c r="S22" s="257"/>
      <c r="T22" s="257"/>
      <c r="U22" s="257"/>
      <c r="V22" s="257"/>
      <c r="W22" s="257"/>
      <c r="X22" s="257"/>
      <c r="Y22" s="257"/>
      <c r="Z22" s="257"/>
      <c r="AA22" s="257"/>
    </row>
    <row r="23" spans="1:30" ht="25.5" customHeight="1">
      <c r="A23" s="802"/>
      <c r="B23" s="783"/>
      <c r="C23" s="139" t="s">
        <v>495</v>
      </c>
      <c r="D23" s="137" t="s">
        <v>496</v>
      </c>
      <c r="E23" s="101">
        <f>'[1]PROGRAMACION ANUAL -2012'!$AA$91</f>
        <v>2000</v>
      </c>
      <c r="F23" s="271" t="s">
        <v>491</v>
      </c>
      <c r="G23" s="273" t="s">
        <v>492</v>
      </c>
      <c r="H23" s="137" t="s">
        <v>490</v>
      </c>
      <c r="I23" s="101">
        <f>'[1]PROGRAMACION ANUAL -2012'!$AA$91</f>
        <v>2000</v>
      </c>
      <c r="J23" s="77"/>
      <c r="K23" s="101">
        <v>1294</v>
      </c>
      <c r="L23" s="77"/>
      <c r="M23" s="77"/>
      <c r="N23" s="77"/>
      <c r="O23" s="77"/>
      <c r="P23" s="77"/>
      <c r="Q23" s="305"/>
      <c r="R23" s="302"/>
      <c r="S23" s="257"/>
      <c r="T23" s="257"/>
      <c r="U23" s="257"/>
      <c r="V23" s="257"/>
      <c r="W23" s="257"/>
      <c r="X23" s="257"/>
      <c r="Y23" s="257"/>
      <c r="Z23" s="257"/>
      <c r="AA23" s="257"/>
    </row>
    <row r="24" spans="1:30" ht="33" customHeight="1">
      <c r="A24" s="802"/>
      <c r="B24" s="783"/>
      <c r="C24" s="139" t="s">
        <v>497</v>
      </c>
      <c r="D24" s="137" t="s">
        <v>498</v>
      </c>
      <c r="E24" s="101">
        <f>'[1]PROGRAMACION ANUAL -2012'!$AA$101</f>
        <v>47410</v>
      </c>
      <c r="F24" s="271" t="s">
        <v>491</v>
      </c>
      <c r="G24" s="273" t="s">
        <v>492</v>
      </c>
      <c r="H24" s="137" t="s">
        <v>490</v>
      </c>
      <c r="I24" s="101">
        <f>'[1]PROGRAMACION ANUAL -2012'!$AA$101</f>
        <v>47410</v>
      </c>
      <c r="J24" s="77"/>
      <c r="K24" s="101">
        <v>39757</v>
      </c>
      <c r="L24" s="77"/>
      <c r="M24" s="77"/>
      <c r="N24" s="77"/>
      <c r="O24" s="77"/>
      <c r="P24" s="77"/>
      <c r="Q24" s="305"/>
      <c r="R24" s="302"/>
      <c r="S24" s="257"/>
      <c r="T24" s="257"/>
      <c r="U24" s="257"/>
      <c r="V24" s="257"/>
      <c r="W24" s="257"/>
      <c r="X24" s="257"/>
      <c r="Y24" s="257"/>
      <c r="Z24" s="257"/>
      <c r="AA24" s="257"/>
    </row>
    <row r="25" spans="1:30" ht="28.5" customHeight="1">
      <c r="A25" s="802"/>
      <c r="B25" s="783"/>
      <c r="C25" s="270" t="s">
        <v>499</v>
      </c>
      <c r="D25" s="137" t="s">
        <v>490</v>
      </c>
      <c r="E25" s="101">
        <f>'[1]PROGRAMACION ANUAL -2012'!$AA$215</f>
        <v>1382</v>
      </c>
      <c r="F25" s="271" t="s">
        <v>491</v>
      </c>
      <c r="G25" s="273" t="s">
        <v>492</v>
      </c>
      <c r="H25" s="137" t="s">
        <v>490</v>
      </c>
      <c r="I25" s="101">
        <f>$E$25</f>
        <v>1382</v>
      </c>
      <c r="J25" s="77"/>
      <c r="K25" s="130"/>
      <c r="L25" s="77">
        <v>30037</v>
      </c>
      <c r="M25" s="77"/>
      <c r="N25" s="77"/>
      <c r="O25" s="77"/>
      <c r="P25" s="77"/>
      <c r="Q25" s="305"/>
      <c r="R25" s="302"/>
      <c r="S25" s="257"/>
      <c r="T25" s="257"/>
      <c r="U25" s="257"/>
      <c r="V25" s="257"/>
      <c r="W25" s="257"/>
      <c r="X25" s="257"/>
      <c r="Y25" s="257"/>
      <c r="Z25" s="257"/>
      <c r="AA25" s="257"/>
    </row>
    <row r="26" spans="1:30" ht="25.5" customHeight="1">
      <c r="A26" s="802"/>
      <c r="B26" s="783"/>
      <c r="C26" s="270" t="s">
        <v>500</v>
      </c>
      <c r="D26" s="137" t="s">
        <v>411</v>
      </c>
      <c r="E26" s="101">
        <f>'[1]PROGRAMACION ANUAL -2012'!$AA$103</f>
        <v>120</v>
      </c>
      <c r="F26" s="274" t="s">
        <v>501</v>
      </c>
      <c r="G26" s="275" t="s">
        <v>502</v>
      </c>
      <c r="H26" s="276" t="s">
        <v>411</v>
      </c>
      <c r="I26" s="101">
        <f>'[1]PROGRAMACION ANUAL -2012'!$AA$103</f>
        <v>120</v>
      </c>
      <c r="J26" s="77"/>
      <c r="K26" s="101">
        <v>94</v>
      </c>
      <c r="L26" s="77"/>
      <c r="M26" s="77"/>
      <c r="N26" s="77"/>
      <c r="O26" s="77"/>
      <c r="P26" s="77"/>
      <c r="Q26" s="305"/>
      <c r="R26" s="302"/>
      <c r="S26" s="257" t="s">
        <v>503</v>
      </c>
      <c r="T26" s="257"/>
      <c r="U26" s="257"/>
      <c r="V26" s="257"/>
      <c r="W26" s="257"/>
      <c r="X26" s="257"/>
      <c r="Y26" s="257"/>
      <c r="Z26" s="257"/>
      <c r="AA26" s="257"/>
    </row>
    <row r="27" spans="1:30" ht="45" customHeight="1">
      <c r="A27" s="802" t="s">
        <v>504</v>
      </c>
      <c r="B27" s="783" t="s">
        <v>505</v>
      </c>
      <c r="C27" s="99" t="s">
        <v>267</v>
      </c>
      <c r="D27" s="137" t="s">
        <v>266</v>
      </c>
      <c r="E27" s="101">
        <f>'[1]PROGRAMACION ANUAL -2012'!$AA$114</f>
        <v>7900</v>
      </c>
      <c r="F27" s="388">
        <v>5000053</v>
      </c>
      <c r="G27" s="99" t="s">
        <v>267</v>
      </c>
      <c r="H27" s="137" t="s">
        <v>266</v>
      </c>
      <c r="I27" s="101">
        <f>'[1]PROGRAMACION ANUAL -2012'!$AA$114</f>
        <v>7900</v>
      </c>
      <c r="J27" s="77">
        <v>8000</v>
      </c>
      <c r="K27" s="101">
        <v>6912</v>
      </c>
      <c r="L27" s="77"/>
      <c r="M27" s="77"/>
      <c r="N27" s="77"/>
      <c r="O27" s="77"/>
      <c r="P27" s="77"/>
      <c r="Q27" s="305"/>
      <c r="R27" s="302"/>
      <c r="S27" s="257"/>
      <c r="T27" s="257"/>
      <c r="U27" s="257"/>
      <c r="V27" s="257"/>
      <c r="W27" s="257"/>
      <c r="X27" s="257"/>
      <c r="Y27" s="257"/>
      <c r="Z27" s="257"/>
      <c r="AA27" s="257"/>
    </row>
    <row r="28" spans="1:30" ht="36" customHeight="1">
      <c r="A28" s="802"/>
      <c r="B28" s="783"/>
      <c r="C28" s="99" t="s">
        <v>269</v>
      </c>
      <c r="D28" s="137" t="s">
        <v>257</v>
      </c>
      <c r="E28" s="101">
        <f>'[1]PROGRAMACION ANUAL -2012'!$AA$119</f>
        <v>1126</v>
      </c>
      <c r="F28" s="97">
        <v>5000054</v>
      </c>
      <c r="G28" s="99" t="s">
        <v>269</v>
      </c>
      <c r="H28" s="137" t="s">
        <v>257</v>
      </c>
      <c r="I28" s="101">
        <f>'[1]PROGRAMACION ANUAL -2012'!$AA$119</f>
        <v>1126</v>
      </c>
      <c r="J28" s="77">
        <v>1848</v>
      </c>
      <c r="K28" s="101">
        <v>1663</v>
      </c>
      <c r="L28" s="77"/>
      <c r="M28" s="77"/>
      <c r="N28" s="77"/>
      <c r="O28" s="77"/>
      <c r="P28" s="77"/>
      <c r="Q28" s="305"/>
      <c r="R28" s="302"/>
      <c r="S28" s="257"/>
      <c r="T28" s="257"/>
      <c r="U28" s="257"/>
      <c r="V28" s="257"/>
      <c r="W28" s="257"/>
      <c r="X28" s="257"/>
      <c r="Y28" s="257"/>
      <c r="Z28" s="257"/>
      <c r="AA28" s="257"/>
    </row>
    <row r="29" spans="1:30" ht="48.75" customHeight="1" thickBot="1">
      <c r="A29" s="803"/>
      <c r="B29" s="809"/>
      <c r="C29" s="303" t="s">
        <v>272</v>
      </c>
      <c r="D29" s="304" t="s">
        <v>257</v>
      </c>
      <c r="E29" s="391">
        <f>'[1]PROGRAMACION ANUAL -2012'!$AA$21</f>
        <v>272</v>
      </c>
      <c r="F29" s="392" t="s">
        <v>271</v>
      </c>
      <c r="G29" s="303" t="s">
        <v>272</v>
      </c>
      <c r="H29" s="304" t="s">
        <v>257</v>
      </c>
      <c r="I29" s="391">
        <f>'[1]PROGRAMACION ANUAL -2012'!$AA$21</f>
        <v>272</v>
      </c>
      <c r="J29" s="306">
        <v>264</v>
      </c>
      <c r="K29" s="391">
        <v>242</v>
      </c>
      <c r="L29" s="306"/>
      <c r="M29" s="306"/>
      <c r="N29" s="306"/>
      <c r="O29" s="306"/>
      <c r="P29" s="306"/>
      <c r="Q29" s="307"/>
      <c r="R29" s="302"/>
      <c r="S29" s="257"/>
      <c r="T29" s="257"/>
      <c r="U29" s="257"/>
      <c r="V29" s="257"/>
      <c r="W29" s="257"/>
      <c r="X29" s="257"/>
      <c r="Y29" s="257"/>
      <c r="Z29" s="257"/>
      <c r="AA29" s="257"/>
    </row>
    <row r="30" spans="1:30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</row>
    <row r="31" spans="1:30" ht="10.5" customHeight="1">
      <c r="A31" s="728" t="s">
        <v>506</v>
      </c>
      <c r="B31" s="728"/>
      <c r="C31" s="728"/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</row>
    <row r="32" spans="1:30" ht="10.5" customHeight="1">
      <c r="A32" s="728" t="s">
        <v>507</v>
      </c>
      <c r="B32" s="728"/>
      <c r="C32" s="728"/>
      <c r="D32" s="728"/>
      <c r="E32" s="728"/>
      <c r="F32" s="728"/>
      <c r="G32" s="728"/>
      <c r="H32" s="728"/>
      <c r="I32" s="728"/>
      <c r="J32" s="728"/>
      <c r="K32" s="728"/>
      <c r="L32" s="728"/>
      <c r="M32" s="728"/>
      <c r="N32" s="728"/>
      <c r="O32" s="277"/>
      <c r="P32" s="277"/>
      <c r="Q32" s="277"/>
      <c r="R32" s="257"/>
      <c r="S32" s="277"/>
      <c r="T32" s="257"/>
      <c r="U32" s="257"/>
      <c r="V32" s="257"/>
      <c r="W32" s="257"/>
      <c r="X32" s="257"/>
      <c r="Y32" s="257"/>
      <c r="Z32" s="257"/>
      <c r="AA32" s="257"/>
      <c r="AD32" s="263"/>
    </row>
    <row r="33" spans="1:30" ht="10.5" customHeight="1">
      <c r="A33" s="728" t="s">
        <v>508</v>
      </c>
      <c r="B33" s="728"/>
      <c r="C33" s="728"/>
      <c r="D33" s="728"/>
      <c r="E33" s="728"/>
      <c r="F33" s="728"/>
      <c r="G33" s="728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</row>
    <row r="34" spans="1:30" ht="10.5" customHeight="1">
      <c r="A34" s="278"/>
      <c r="B34" s="278"/>
      <c r="C34" s="278"/>
      <c r="D34" s="278"/>
      <c r="E34" s="278"/>
      <c r="F34" s="278"/>
      <c r="G34" s="278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</row>
    <row r="35" spans="1:30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</row>
    <row r="36" spans="1:30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</row>
    <row r="37" spans="1:30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</row>
    <row r="38" spans="1:30" ht="15.75">
      <c r="A38" s="782" t="s">
        <v>467</v>
      </c>
      <c r="B38" s="782"/>
      <c r="C38" s="782"/>
      <c r="D38" s="782"/>
      <c r="E38" s="782"/>
      <c r="F38" s="782"/>
      <c r="G38" s="782"/>
      <c r="H38" s="782"/>
      <c r="I38" s="782"/>
      <c r="J38" s="782"/>
      <c r="K38" s="782"/>
      <c r="L38" s="782"/>
      <c r="M38" s="782"/>
      <c r="N38" s="782"/>
      <c r="O38" s="258"/>
      <c r="P38" s="258"/>
      <c r="Q38" s="258"/>
      <c r="R38" s="257"/>
      <c r="S38" s="258"/>
      <c r="T38" s="258"/>
      <c r="U38" s="258"/>
      <c r="V38" s="258"/>
      <c r="W38" s="258"/>
      <c r="X38" s="258"/>
      <c r="Y38" s="258"/>
      <c r="Z38" s="257"/>
      <c r="AA38" s="257"/>
      <c r="AD38" s="256"/>
    </row>
    <row r="39" spans="1:30" ht="15.75">
      <c r="A39" s="673" t="s">
        <v>468</v>
      </c>
      <c r="B39" s="673"/>
      <c r="C39" s="673"/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673"/>
      <c r="O39" s="256"/>
      <c r="P39" s="256"/>
      <c r="Q39" s="256"/>
      <c r="R39" s="257"/>
      <c r="S39" s="258"/>
      <c r="T39" s="258"/>
      <c r="U39" s="258"/>
      <c r="V39" s="258"/>
      <c r="W39" s="258"/>
      <c r="X39" s="258"/>
      <c r="Y39" s="258"/>
      <c r="Z39" s="257"/>
      <c r="AA39" s="257"/>
      <c r="AD39" s="256"/>
    </row>
    <row r="40" spans="1:30">
      <c r="A40" s="259" t="s">
        <v>469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57"/>
      <c r="S40" s="261"/>
      <c r="T40" s="261"/>
      <c r="U40" s="261"/>
      <c r="V40" s="261"/>
      <c r="W40" s="261"/>
      <c r="X40" s="261"/>
      <c r="Y40" s="261"/>
      <c r="Z40" s="257"/>
      <c r="AA40" s="257"/>
      <c r="AD40" s="260"/>
    </row>
    <row r="41" spans="1:30" ht="15.75" thickBot="1">
      <c r="A41" s="262" t="s">
        <v>509</v>
      </c>
      <c r="B41" s="263"/>
      <c r="C41" s="263"/>
      <c r="D41" s="263"/>
      <c r="E41" s="263"/>
      <c r="F41" s="263"/>
      <c r="G41" s="263"/>
      <c r="H41" s="89"/>
      <c r="I41" s="90"/>
      <c r="J41" s="90"/>
      <c r="K41" s="90"/>
      <c r="L41" s="90"/>
      <c r="M41" s="90"/>
      <c r="N41" s="89"/>
      <c r="O41" s="89"/>
      <c r="P41" s="89"/>
      <c r="Q41" s="89"/>
      <c r="R41" s="257"/>
      <c r="S41" s="264"/>
      <c r="T41" s="264"/>
      <c r="U41" s="264"/>
      <c r="V41" s="264"/>
      <c r="W41" s="264"/>
      <c r="X41" s="264"/>
      <c r="Y41" s="264"/>
      <c r="Z41" s="257"/>
      <c r="AA41" s="257"/>
    </row>
    <row r="42" spans="1:30" ht="19.5" customHeight="1" thickBot="1">
      <c r="A42" s="740" t="s">
        <v>471</v>
      </c>
      <c r="B42" s="761" t="s">
        <v>472</v>
      </c>
      <c r="C42" s="762"/>
      <c r="D42" s="762"/>
      <c r="E42" s="763"/>
      <c r="F42" s="761" t="s">
        <v>473</v>
      </c>
      <c r="G42" s="762"/>
      <c r="H42" s="762"/>
      <c r="I42" s="763"/>
      <c r="J42" s="764" t="s">
        <v>474</v>
      </c>
      <c r="K42" s="765"/>
      <c r="L42" s="265"/>
      <c r="M42" s="265"/>
      <c r="N42" s="766" t="s">
        <v>172</v>
      </c>
      <c r="O42" s="767"/>
      <c r="P42" s="767"/>
      <c r="Q42" s="768"/>
      <c r="R42" s="740" t="s">
        <v>475</v>
      </c>
      <c r="S42" s="257"/>
      <c r="T42" s="257"/>
      <c r="U42" s="257"/>
      <c r="V42" s="257"/>
      <c r="W42" s="257"/>
      <c r="X42" s="257"/>
      <c r="Y42" s="257"/>
      <c r="Z42" s="257"/>
      <c r="AA42" s="257"/>
    </row>
    <row r="43" spans="1:30" ht="15" customHeight="1" thickBot="1">
      <c r="A43" s="741"/>
      <c r="B43" s="742" t="s">
        <v>476</v>
      </c>
      <c r="C43" s="744" t="s">
        <v>477</v>
      </c>
      <c r="D43" s="746" t="s">
        <v>180</v>
      </c>
      <c r="E43" s="746" t="s">
        <v>478</v>
      </c>
      <c r="F43" s="748" t="s">
        <v>173</v>
      </c>
      <c r="G43" s="744" t="s">
        <v>479</v>
      </c>
      <c r="H43" s="750" t="s">
        <v>480</v>
      </c>
      <c r="I43" s="752" t="s">
        <v>478</v>
      </c>
      <c r="J43" s="754" t="s">
        <v>481</v>
      </c>
      <c r="K43" s="754" t="s">
        <v>482</v>
      </c>
      <c r="L43" s="756" t="s">
        <v>185</v>
      </c>
      <c r="M43" s="758" t="s">
        <v>186</v>
      </c>
      <c r="N43" s="769"/>
      <c r="O43" s="770"/>
      <c r="P43" s="770"/>
      <c r="Q43" s="771"/>
      <c r="R43" s="741"/>
      <c r="S43" s="257"/>
      <c r="T43" s="257"/>
      <c r="U43" s="257"/>
      <c r="V43" s="257"/>
      <c r="W43" s="257"/>
      <c r="X43" s="257"/>
      <c r="Y43" s="257"/>
      <c r="Z43" s="257"/>
      <c r="AA43" s="257"/>
    </row>
    <row r="44" spans="1:30" ht="27" customHeight="1" thickBot="1">
      <c r="A44" s="741"/>
      <c r="B44" s="778"/>
      <c r="C44" s="780"/>
      <c r="D44" s="807"/>
      <c r="E44" s="807"/>
      <c r="F44" s="779"/>
      <c r="G44" s="780"/>
      <c r="H44" s="759"/>
      <c r="I44" s="781"/>
      <c r="J44" s="754"/>
      <c r="K44" s="754"/>
      <c r="L44" s="757"/>
      <c r="M44" s="759"/>
      <c r="N44" s="266" t="s">
        <v>187</v>
      </c>
      <c r="O44" s="267" t="s">
        <v>188</v>
      </c>
      <c r="P44" s="268" t="s">
        <v>189</v>
      </c>
      <c r="Q44" s="269" t="s">
        <v>190</v>
      </c>
      <c r="R44" s="741"/>
      <c r="S44" s="257"/>
      <c r="T44" s="257"/>
      <c r="U44" s="257"/>
      <c r="V44" s="257"/>
      <c r="W44" s="257"/>
      <c r="X44" s="257"/>
      <c r="Y44" s="257"/>
      <c r="Z44" s="257"/>
      <c r="AA44" s="257"/>
    </row>
    <row r="45" spans="1:30" ht="27" customHeight="1">
      <c r="A45" s="801" t="s">
        <v>510</v>
      </c>
      <c r="B45" s="804" t="s">
        <v>511</v>
      </c>
      <c r="C45" s="384" t="s">
        <v>201</v>
      </c>
      <c r="D45" s="385" t="s">
        <v>200</v>
      </c>
      <c r="E45" s="389">
        <f>'[1]PROGRAMACION ANUAL -2012'!$AA$128</f>
        <v>6200</v>
      </c>
      <c r="F45" s="394">
        <v>5000017</v>
      </c>
      <c r="G45" s="384" t="s">
        <v>201</v>
      </c>
      <c r="H45" s="385" t="s">
        <v>200</v>
      </c>
      <c r="I45" s="389">
        <f>'[1]PROGRAMACION ANUAL -2012'!$AA$128</f>
        <v>6200</v>
      </c>
      <c r="J45" s="386">
        <v>2280</v>
      </c>
      <c r="K45" s="389">
        <v>7903</v>
      </c>
      <c r="L45" s="395"/>
      <c r="M45" s="395"/>
      <c r="N45" s="395"/>
      <c r="O45" s="395"/>
      <c r="P45" s="395"/>
      <c r="Q45" s="396"/>
      <c r="R45" s="393"/>
      <c r="S45" s="257"/>
      <c r="T45" s="257"/>
      <c r="U45" s="257"/>
      <c r="V45" s="257"/>
      <c r="W45" s="257"/>
      <c r="X45" s="257"/>
      <c r="Y45" s="257"/>
      <c r="Z45" s="257"/>
      <c r="AA45" s="257"/>
    </row>
    <row r="46" spans="1:30" ht="36" customHeight="1">
      <c r="A46" s="802"/>
      <c r="B46" s="805"/>
      <c r="C46" s="99" t="s">
        <v>204</v>
      </c>
      <c r="D46" s="137" t="s">
        <v>203</v>
      </c>
      <c r="E46" s="101">
        <f>'[1]PROGRAMACION ANUAL -2012'!$AA$126</f>
        <v>24419</v>
      </c>
      <c r="F46" s="98">
        <v>5000018</v>
      </c>
      <c r="G46" s="99" t="s">
        <v>204</v>
      </c>
      <c r="H46" s="137" t="s">
        <v>203</v>
      </c>
      <c r="I46" s="101">
        <f>'[1]PROGRAMACION ANUAL -2012'!$AA$126</f>
        <v>24419</v>
      </c>
      <c r="J46" s="77">
        <v>13320</v>
      </c>
      <c r="K46" s="101">
        <v>14256</v>
      </c>
      <c r="L46" s="279"/>
      <c r="M46" s="279"/>
      <c r="N46" s="279"/>
      <c r="O46" s="279"/>
      <c r="P46" s="279"/>
      <c r="Q46" s="397"/>
      <c r="R46" s="393"/>
      <c r="S46" s="257"/>
      <c r="T46" s="257"/>
      <c r="U46" s="257"/>
      <c r="V46" s="257"/>
      <c r="W46" s="257"/>
      <c r="X46" s="257"/>
      <c r="Y46" s="257"/>
      <c r="Z46" s="257"/>
      <c r="AA46" s="257"/>
    </row>
    <row r="47" spans="1:30" ht="45">
      <c r="A47" s="802"/>
      <c r="B47" s="805"/>
      <c r="C47" s="99" t="s">
        <v>207</v>
      </c>
      <c r="D47" s="137" t="s">
        <v>206</v>
      </c>
      <c r="E47" s="101">
        <f>'[1]PROGRAMACION ANUAL -2012'!$AA$239</f>
        <v>48</v>
      </c>
      <c r="F47" s="98">
        <v>5000019</v>
      </c>
      <c r="G47" s="99" t="s">
        <v>207</v>
      </c>
      <c r="H47" s="137" t="s">
        <v>206</v>
      </c>
      <c r="I47" s="101">
        <f>'[1]PROGRAMACION ANUAL -2012'!$AA$239</f>
        <v>48</v>
      </c>
      <c r="J47" s="77">
        <v>3480</v>
      </c>
      <c r="K47" s="101">
        <v>1144</v>
      </c>
      <c r="L47" s="77"/>
      <c r="M47" s="77"/>
      <c r="N47" s="77"/>
      <c r="O47" s="77"/>
      <c r="P47" s="77"/>
      <c r="Q47" s="305"/>
      <c r="R47" s="302"/>
      <c r="S47" s="257"/>
      <c r="T47" s="257"/>
      <c r="U47" s="257"/>
      <c r="V47" s="257"/>
      <c r="W47" s="257"/>
      <c r="X47" s="257"/>
      <c r="Y47" s="257"/>
      <c r="Z47" s="257"/>
      <c r="AA47" s="257"/>
    </row>
    <row r="48" spans="1:30" ht="36">
      <c r="A48" s="802"/>
      <c r="B48" s="805"/>
      <c r="C48" s="111" t="s">
        <v>210</v>
      </c>
      <c r="D48" s="137" t="s">
        <v>209</v>
      </c>
      <c r="E48" s="101">
        <f>'[1]PROGRAMACION ANUAL -2012'!$AA$244</f>
        <v>8628</v>
      </c>
      <c r="F48" s="98">
        <v>5000027</v>
      </c>
      <c r="G48" s="111" t="s">
        <v>210</v>
      </c>
      <c r="H48" s="137" t="s">
        <v>209</v>
      </c>
      <c r="I48" s="101">
        <f>'[1]PROGRAMACION ANUAL -2012'!$AA$244</f>
        <v>8628</v>
      </c>
      <c r="J48" s="77">
        <v>33200</v>
      </c>
      <c r="K48" s="101">
        <v>30040</v>
      </c>
      <c r="L48" s="77"/>
      <c r="M48" s="77"/>
      <c r="N48" s="77"/>
      <c r="O48" s="77"/>
      <c r="P48" s="77"/>
      <c r="Q48" s="305"/>
      <c r="R48" s="302"/>
      <c r="S48" s="257"/>
      <c r="T48" s="257"/>
      <c r="U48" s="257"/>
      <c r="V48" s="257"/>
      <c r="W48" s="257"/>
      <c r="X48" s="257"/>
      <c r="Y48" s="257"/>
      <c r="Z48" s="257"/>
      <c r="AA48" s="257"/>
    </row>
    <row r="49" spans="1:27" ht="36">
      <c r="A49" s="802"/>
      <c r="B49" s="805"/>
      <c r="C49" s="111" t="s">
        <v>212</v>
      </c>
      <c r="D49" s="137" t="s">
        <v>209</v>
      </c>
      <c r="E49" s="101">
        <f>'[1]PROGRAMACION ANUAL -2012'!$AA$248</f>
        <v>2856</v>
      </c>
      <c r="F49" s="98">
        <v>5000028</v>
      </c>
      <c r="G49" s="111" t="s">
        <v>212</v>
      </c>
      <c r="H49" s="137" t="s">
        <v>209</v>
      </c>
      <c r="I49" s="101">
        <f>'[1]PROGRAMACION ANUAL -2012'!$AA$248</f>
        <v>2856</v>
      </c>
      <c r="J49" s="77">
        <v>6600</v>
      </c>
      <c r="K49" s="101">
        <v>5872</v>
      </c>
      <c r="L49" s="77"/>
      <c r="M49" s="77"/>
      <c r="N49" s="77"/>
      <c r="O49" s="77"/>
      <c r="P49" s="77"/>
      <c r="Q49" s="305"/>
      <c r="R49" s="302"/>
      <c r="S49" s="257"/>
      <c r="T49" s="257"/>
      <c r="U49" s="257"/>
      <c r="V49" s="257"/>
      <c r="W49" s="257"/>
      <c r="X49" s="257"/>
      <c r="Y49" s="257"/>
      <c r="Z49" s="257"/>
      <c r="AA49" s="257"/>
    </row>
    <row r="50" spans="1:27" ht="48">
      <c r="A50" s="802"/>
      <c r="B50" s="805"/>
      <c r="C50" s="111" t="s">
        <v>216</v>
      </c>
      <c r="D50" s="137" t="s">
        <v>209</v>
      </c>
      <c r="E50" s="101">
        <f>'[1]PROGRAMACION ANUAL -2012'!$AA$253</f>
        <v>4236</v>
      </c>
      <c r="F50" s="98">
        <v>5000029</v>
      </c>
      <c r="G50" s="111" t="s">
        <v>216</v>
      </c>
      <c r="H50" s="137" t="s">
        <v>209</v>
      </c>
      <c r="I50" s="101">
        <f>'[1]PROGRAMACION ANUAL -2012'!$AA$253</f>
        <v>4236</v>
      </c>
      <c r="J50" s="77">
        <v>1080</v>
      </c>
      <c r="K50" s="101">
        <v>647</v>
      </c>
      <c r="L50" s="77"/>
      <c r="M50" s="77"/>
      <c r="N50" s="77"/>
      <c r="O50" s="77"/>
      <c r="P50" s="77"/>
      <c r="Q50" s="305"/>
      <c r="R50" s="302"/>
      <c r="S50" s="257"/>
      <c r="T50" s="257"/>
      <c r="U50" s="257"/>
      <c r="V50" s="257"/>
      <c r="W50" s="257"/>
      <c r="X50" s="257"/>
      <c r="Y50" s="257"/>
      <c r="Z50" s="257"/>
      <c r="AA50" s="257"/>
    </row>
    <row r="51" spans="1:27" ht="36">
      <c r="A51" s="802"/>
      <c r="B51" s="805"/>
      <c r="C51" s="111" t="s">
        <v>218</v>
      </c>
      <c r="D51" s="137" t="s">
        <v>209</v>
      </c>
      <c r="E51" s="101">
        <f>'[1]PROGRAMACION ANUAL -2012'!$AA$256</f>
        <v>780</v>
      </c>
      <c r="F51" s="98">
        <v>5000030</v>
      </c>
      <c r="G51" s="111" t="s">
        <v>218</v>
      </c>
      <c r="H51" s="137" t="s">
        <v>209</v>
      </c>
      <c r="I51" s="101">
        <f>'[1]PROGRAMACION ANUAL -2012'!$AA$256</f>
        <v>780</v>
      </c>
      <c r="J51" s="77">
        <v>972</v>
      </c>
      <c r="K51" s="101">
        <v>339</v>
      </c>
      <c r="L51" s="77"/>
      <c r="M51" s="77"/>
      <c r="N51" s="77"/>
      <c r="O51" s="77"/>
      <c r="P51" s="77"/>
      <c r="Q51" s="305"/>
      <c r="R51" s="302"/>
      <c r="S51" s="257"/>
      <c r="T51" s="257"/>
      <c r="U51" s="257"/>
      <c r="V51" s="257"/>
      <c r="W51" s="257"/>
      <c r="X51" s="257"/>
      <c r="Y51" s="257"/>
      <c r="Z51" s="257"/>
      <c r="AA51" s="257"/>
    </row>
    <row r="52" spans="1:27" ht="30">
      <c r="A52" s="802"/>
      <c r="B52" s="805"/>
      <c r="C52" s="99" t="s">
        <v>220</v>
      </c>
      <c r="D52" s="137" t="s">
        <v>209</v>
      </c>
      <c r="E52" s="101">
        <f>'[1]PROGRAMACION ANUAL -2012'!$AA$258</f>
        <v>3120</v>
      </c>
      <c r="F52" s="98">
        <v>5000031</v>
      </c>
      <c r="G52" s="99" t="s">
        <v>220</v>
      </c>
      <c r="H52" s="137" t="s">
        <v>209</v>
      </c>
      <c r="I52" s="101">
        <f>'[1]PROGRAMACION ANUAL -2012'!$AA$258</f>
        <v>3120</v>
      </c>
      <c r="J52" s="77">
        <v>4860</v>
      </c>
      <c r="K52" s="101">
        <v>3408</v>
      </c>
      <c r="L52" s="77"/>
      <c r="M52" s="77"/>
      <c r="N52" s="77"/>
      <c r="O52" s="77"/>
      <c r="P52" s="77"/>
      <c r="Q52" s="305"/>
      <c r="R52" s="302"/>
      <c r="S52" s="257"/>
      <c r="T52" s="257"/>
      <c r="U52" s="257"/>
      <c r="V52" s="257"/>
      <c r="W52" s="257"/>
      <c r="X52" s="257"/>
      <c r="Y52" s="257"/>
      <c r="Z52" s="257"/>
      <c r="AA52" s="257"/>
    </row>
    <row r="53" spans="1:27" ht="36">
      <c r="A53" s="802"/>
      <c r="B53" s="805"/>
      <c r="C53" s="99" t="s">
        <v>222</v>
      </c>
      <c r="D53" s="137" t="s">
        <v>209</v>
      </c>
      <c r="E53" s="101">
        <f>'[1]PROGRAMACION ANUAL -2012'!$AA$260</f>
        <v>1304</v>
      </c>
      <c r="F53" s="98">
        <v>5000035</v>
      </c>
      <c r="G53" s="99" t="s">
        <v>222</v>
      </c>
      <c r="H53" s="137" t="s">
        <v>209</v>
      </c>
      <c r="I53" s="101">
        <f>'[1]PROGRAMACION ANUAL -2012'!$AA$260</f>
        <v>1304</v>
      </c>
      <c r="J53" s="77">
        <v>700</v>
      </c>
      <c r="K53" s="101">
        <v>900</v>
      </c>
      <c r="L53" s="77"/>
      <c r="M53" s="77"/>
      <c r="N53" s="77"/>
      <c r="O53" s="77"/>
      <c r="P53" s="77"/>
      <c r="Q53" s="305"/>
      <c r="R53" s="302"/>
      <c r="S53" s="257"/>
      <c r="T53" s="257"/>
      <c r="U53" s="257"/>
      <c r="V53" s="257"/>
      <c r="W53" s="257"/>
      <c r="X53" s="257"/>
      <c r="Y53" s="257"/>
      <c r="Z53" s="257"/>
      <c r="AA53" s="257"/>
    </row>
    <row r="54" spans="1:27" ht="45">
      <c r="A54" s="802"/>
      <c r="B54" s="805"/>
      <c r="C54" s="99" t="s">
        <v>225</v>
      </c>
      <c r="D54" s="137" t="s">
        <v>224</v>
      </c>
      <c r="E54" s="101">
        <f>'[1]PROGRAMACION ANUAL -2012'!$AA$262</f>
        <v>700</v>
      </c>
      <c r="F54" s="98">
        <v>5000032</v>
      </c>
      <c r="G54" s="99" t="s">
        <v>225</v>
      </c>
      <c r="H54" s="137" t="s">
        <v>224</v>
      </c>
      <c r="I54" s="101">
        <f>'[1]PROGRAMACION ANUAL -2012'!$AA$262</f>
        <v>700</v>
      </c>
      <c r="J54" s="77">
        <v>3500</v>
      </c>
      <c r="K54" s="101">
        <v>571</v>
      </c>
      <c r="L54" s="77"/>
      <c r="M54" s="77"/>
      <c r="N54" s="77"/>
      <c r="O54" s="77"/>
      <c r="P54" s="77"/>
      <c r="Q54" s="305"/>
      <c r="R54" s="302"/>
      <c r="S54" s="257"/>
      <c r="T54" s="257"/>
      <c r="U54" s="257"/>
      <c r="V54" s="257"/>
      <c r="W54" s="257"/>
      <c r="X54" s="257"/>
      <c r="Y54" s="257"/>
      <c r="Z54" s="257"/>
      <c r="AA54" s="257"/>
    </row>
    <row r="55" spans="1:27" ht="24">
      <c r="A55" s="802"/>
      <c r="B55" s="805"/>
      <c r="C55" s="270" t="s">
        <v>512</v>
      </c>
      <c r="D55" s="137" t="s">
        <v>490</v>
      </c>
      <c r="E55" s="101">
        <f>'[1]PROGRAMACION ANUAL -2012'!$AA$138</f>
        <v>24511</v>
      </c>
      <c r="F55" s="101">
        <v>5001562</v>
      </c>
      <c r="G55" s="130" t="s">
        <v>513</v>
      </c>
      <c r="H55" s="137" t="s">
        <v>490</v>
      </c>
      <c r="I55" s="101">
        <f>'[1]PROGRAMACION ANUAL -2012'!$AA$138</f>
        <v>24511</v>
      </c>
      <c r="J55" s="77"/>
      <c r="K55" s="130">
        <v>24642</v>
      </c>
      <c r="L55" s="77">
        <v>30037</v>
      </c>
      <c r="M55" s="77"/>
      <c r="N55" s="77"/>
      <c r="O55" s="77"/>
      <c r="P55" s="77"/>
      <c r="Q55" s="305"/>
      <c r="R55" s="302"/>
      <c r="S55" s="257"/>
      <c r="T55" s="257"/>
      <c r="U55" s="257"/>
      <c r="V55" s="257"/>
      <c r="W55" s="257"/>
      <c r="X55" s="257"/>
      <c r="Y55" s="257"/>
      <c r="Z55" s="257"/>
      <c r="AA55" s="257"/>
    </row>
    <row r="56" spans="1:27" ht="36">
      <c r="A56" s="802"/>
      <c r="B56" s="805"/>
      <c r="C56" s="270" t="s">
        <v>514</v>
      </c>
      <c r="D56" s="137" t="s">
        <v>490</v>
      </c>
      <c r="E56" s="101">
        <f>'[1]PROGRAMACION ANUAL -2012'!$AA$200</f>
        <v>82634</v>
      </c>
      <c r="F56" s="280">
        <v>5001562</v>
      </c>
      <c r="G56" s="130" t="s">
        <v>515</v>
      </c>
      <c r="H56" s="137" t="s">
        <v>490</v>
      </c>
      <c r="I56" s="101">
        <f>'[1]PROGRAMACION ANUAL -2012'!$AA$200</f>
        <v>82634</v>
      </c>
      <c r="J56" s="101"/>
      <c r="K56" s="101"/>
      <c r="L56" s="77">
        <v>99242</v>
      </c>
      <c r="M56" s="77"/>
      <c r="N56" s="77"/>
      <c r="O56" s="77"/>
      <c r="P56" s="77"/>
      <c r="Q56" s="305"/>
      <c r="R56" s="302"/>
      <c r="S56" s="257"/>
      <c r="T56" s="257"/>
      <c r="U56" s="257"/>
      <c r="V56" s="257"/>
      <c r="W56" s="257"/>
      <c r="X56" s="257"/>
      <c r="Y56" s="257"/>
      <c r="Z56" s="257"/>
      <c r="AA56" s="257"/>
    </row>
    <row r="57" spans="1:27" ht="24">
      <c r="A57" s="802"/>
      <c r="B57" s="805"/>
      <c r="C57" s="270" t="s">
        <v>516</v>
      </c>
      <c r="D57" s="276" t="s">
        <v>432</v>
      </c>
      <c r="E57" s="101">
        <f>'[1]PROGRAMACION ANUAL -2012'!$AA$237</f>
        <v>36370</v>
      </c>
      <c r="F57" s="280">
        <v>5000446</v>
      </c>
      <c r="G57" s="281" t="s">
        <v>517</v>
      </c>
      <c r="H57" s="276" t="s">
        <v>432</v>
      </c>
      <c r="I57" s="101">
        <f>'[1]PROGRAMACION ANUAL -2012'!$AA$237</f>
        <v>36370</v>
      </c>
      <c r="J57" s="101"/>
      <c r="K57" s="101">
        <f>$E$57</f>
        <v>36370</v>
      </c>
      <c r="L57" s="77"/>
      <c r="M57" s="77"/>
      <c r="N57" s="77"/>
      <c r="O57" s="77"/>
      <c r="P57" s="77"/>
      <c r="Q57" s="305"/>
      <c r="R57" s="302"/>
      <c r="S57" s="257"/>
      <c r="T57" s="257"/>
      <c r="U57" s="257"/>
      <c r="V57" s="257"/>
      <c r="W57" s="257"/>
      <c r="X57" s="257"/>
      <c r="Y57" s="257"/>
      <c r="Z57" s="257"/>
      <c r="AA57" s="257"/>
    </row>
    <row r="58" spans="1:27" ht="36">
      <c r="A58" s="802"/>
      <c r="B58" s="805"/>
      <c r="C58" s="270" t="s">
        <v>518</v>
      </c>
      <c r="D58" s="137" t="s">
        <v>490</v>
      </c>
      <c r="E58" s="101">
        <f>'[1]PROGRAMACION ANUAL -2012'!$AA$144</f>
        <v>13570</v>
      </c>
      <c r="F58" s="271" t="s">
        <v>491</v>
      </c>
      <c r="G58" s="272" t="s">
        <v>492</v>
      </c>
      <c r="H58" s="137" t="s">
        <v>490</v>
      </c>
      <c r="I58" s="101">
        <f>'[1]PROGRAMACION ANUAL -2012'!$AA$144</f>
        <v>13570</v>
      </c>
      <c r="J58" s="101"/>
      <c r="K58" s="101">
        <v>19580</v>
      </c>
      <c r="L58" s="77"/>
      <c r="M58" s="77"/>
      <c r="N58" s="77"/>
      <c r="O58" s="77"/>
      <c r="P58" s="77"/>
      <c r="Q58" s="305"/>
      <c r="R58" s="302"/>
      <c r="S58" s="257"/>
      <c r="T58" s="257"/>
      <c r="U58" s="257"/>
      <c r="V58" s="257"/>
      <c r="W58" s="257"/>
      <c r="X58" s="257"/>
      <c r="Y58" s="257"/>
      <c r="Z58" s="257"/>
      <c r="AA58" s="257"/>
    </row>
    <row r="59" spans="1:27" ht="36">
      <c r="A59" s="802"/>
      <c r="B59" s="805"/>
      <c r="C59" s="270" t="s">
        <v>519</v>
      </c>
      <c r="D59" s="137" t="s">
        <v>490</v>
      </c>
      <c r="E59" s="101">
        <f>'[1]PROGRAMACION ANUAL -2012'!$AA$152</f>
        <v>14053</v>
      </c>
      <c r="F59" s="271" t="s">
        <v>491</v>
      </c>
      <c r="G59" s="272" t="s">
        <v>492</v>
      </c>
      <c r="H59" s="137" t="s">
        <v>490</v>
      </c>
      <c r="I59" s="101">
        <f>'[1]PROGRAMACION ANUAL -2012'!$AA$152</f>
        <v>14053</v>
      </c>
      <c r="J59" s="77"/>
      <c r="K59" s="101">
        <v>17079</v>
      </c>
      <c r="L59" s="77"/>
      <c r="M59" s="77"/>
      <c r="N59" s="77"/>
      <c r="O59" s="77"/>
      <c r="P59" s="77"/>
      <c r="Q59" s="305"/>
      <c r="R59" s="302"/>
      <c r="S59" s="257"/>
      <c r="T59" s="257"/>
      <c r="U59" s="257"/>
      <c r="V59" s="257"/>
      <c r="W59" s="257"/>
      <c r="X59" s="257"/>
      <c r="Y59" s="257"/>
      <c r="Z59" s="257"/>
      <c r="AA59" s="257"/>
    </row>
    <row r="60" spans="1:27" ht="36">
      <c r="A60" s="802"/>
      <c r="B60" s="805"/>
      <c r="C60" s="270" t="s">
        <v>520</v>
      </c>
      <c r="D60" s="137" t="s">
        <v>490</v>
      </c>
      <c r="E60" s="101">
        <f>'[1]PROGRAMACION ANUAL -2012'!$AA$156</f>
        <v>2166</v>
      </c>
      <c r="F60" s="271" t="s">
        <v>491</v>
      </c>
      <c r="G60" s="272" t="s">
        <v>492</v>
      </c>
      <c r="H60" s="137" t="s">
        <v>490</v>
      </c>
      <c r="I60" s="101">
        <f>'[1]PROGRAMACION ANUAL -2012'!$AA$156</f>
        <v>2166</v>
      </c>
      <c r="J60" s="101"/>
      <c r="K60" s="101">
        <v>2700</v>
      </c>
      <c r="L60" s="77"/>
      <c r="M60" s="77"/>
      <c r="N60" s="77"/>
      <c r="O60" s="77"/>
      <c r="P60" s="77"/>
      <c r="Q60" s="305"/>
      <c r="R60" s="302"/>
      <c r="S60" s="257"/>
      <c r="T60" s="257"/>
      <c r="U60" s="257"/>
      <c r="V60" s="257"/>
      <c r="W60" s="257"/>
      <c r="X60" s="257"/>
      <c r="Y60" s="257"/>
      <c r="Z60" s="257"/>
      <c r="AA60" s="257"/>
    </row>
    <row r="61" spans="1:27">
      <c r="A61" s="802"/>
      <c r="B61" s="805"/>
      <c r="C61" s="270" t="s">
        <v>521</v>
      </c>
      <c r="D61" s="137" t="s">
        <v>490</v>
      </c>
      <c r="E61" s="101">
        <f>'[1]PROGRAMACION ANUAL -2012'!$AA$210</f>
        <v>1521</v>
      </c>
      <c r="F61" s="271" t="s">
        <v>491</v>
      </c>
      <c r="G61" s="272" t="s">
        <v>492</v>
      </c>
      <c r="H61" s="137" t="s">
        <v>490</v>
      </c>
      <c r="I61" s="101">
        <f>'[1]PROGRAMACION ANUAL -2012'!$AA$210</f>
        <v>1521</v>
      </c>
      <c r="J61" s="101"/>
      <c r="K61" s="101">
        <v>3300</v>
      </c>
      <c r="L61" s="77"/>
      <c r="M61" s="77"/>
      <c r="N61" s="77"/>
      <c r="O61" s="77"/>
      <c r="P61" s="77"/>
      <c r="Q61" s="305"/>
      <c r="R61" s="302"/>
      <c r="S61" s="257"/>
      <c r="T61" s="257"/>
      <c r="U61" s="257"/>
      <c r="V61" s="257"/>
      <c r="W61" s="257"/>
      <c r="X61" s="257"/>
      <c r="Y61" s="257"/>
      <c r="Z61" s="257"/>
      <c r="AA61" s="257"/>
    </row>
    <row r="62" spans="1:27" ht="24.75" thickBot="1">
      <c r="A62" s="803"/>
      <c r="B62" s="806"/>
      <c r="C62" s="398" t="s">
        <v>522</v>
      </c>
      <c r="D62" s="304" t="s">
        <v>490</v>
      </c>
      <c r="E62" s="391">
        <f>'[1]PROGRAMACION ANUAL -2012'!$AA$231</f>
        <v>11348</v>
      </c>
      <c r="F62" s="399" t="s">
        <v>491</v>
      </c>
      <c r="G62" s="400" t="s">
        <v>492</v>
      </c>
      <c r="H62" s="304" t="s">
        <v>490</v>
      </c>
      <c r="I62" s="391">
        <f>'[1]PROGRAMACION ANUAL -2012'!$AA$231</f>
        <v>11348</v>
      </c>
      <c r="J62" s="391"/>
      <c r="K62" s="391">
        <f>'[1]PROGRAMACION ANUAL -2012'!$AA$231</f>
        <v>11348</v>
      </c>
      <c r="L62" s="306"/>
      <c r="M62" s="306"/>
      <c r="N62" s="306"/>
      <c r="O62" s="306"/>
      <c r="P62" s="306"/>
      <c r="Q62" s="307"/>
      <c r="R62" s="302"/>
      <c r="S62" s="257"/>
      <c r="T62" s="257"/>
      <c r="U62" s="257"/>
      <c r="V62" s="257"/>
      <c r="W62" s="257"/>
      <c r="X62" s="257"/>
      <c r="Y62" s="257"/>
      <c r="Z62" s="257"/>
      <c r="AA62" s="257"/>
    </row>
    <row r="63" spans="1:27">
      <c r="A63" s="282"/>
      <c r="B63" s="283"/>
      <c r="C63" s="284"/>
      <c r="D63" s="285"/>
      <c r="E63" s="286"/>
      <c r="F63" s="287"/>
      <c r="G63" s="284"/>
      <c r="H63" s="285"/>
      <c r="I63" s="286"/>
      <c r="J63" s="283"/>
      <c r="K63" s="286"/>
      <c r="L63" s="283"/>
      <c r="M63" s="283"/>
      <c r="N63" s="283"/>
      <c r="O63" s="283"/>
      <c r="P63" s="283"/>
      <c r="Q63" s="283"/>
      <c r="R63" s="283"/>
      <c r="S63" s="257"/>
      <c r="T63" s="257"/>
      <c r="U63" s="257"/>
      <c r="V63" s="257"/>
      <c r="W63" s="257"/>
      <c r="X63" s="257"/>
      <c r="Y63" s="257"/>
      <c r="Z63" s="257"/>
      <c r="AA63" s="257"/>
    </row>
    <row r="64" spans="1:27">
      <c r="A64" s="728" t="s">
        <v>506</v>
      </c>
      <c r="B64" s="728"/>
      <c r="C64" s="728"/>
      <c r="D64" s="728"/>
      <c r="E64" s="728"/>
      <c r="F64" s="728"/>
      <c r="G64" s="728"/>
      <c r="H64" s="728"/>
      <c r="I64" s="728"/>
      <c r="J64" s="728"/>
      <c r="K64" s="728"/>
      <c r="L64" s="728"/>
      <c r="M64" s="728"/>
      <c r="N64" s="728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</row>
    <row r="65" spans="1:30">
      <c r="A65" s="728" t="s">
        <v>507</v>
      </c>
      <c r="B65" s="728"/>
      <c r="C65" s="728"/>
      <c r="D65" s="728"/>
      <c r="E65" s="728"/>
      <c r="F65" s="728"/>
      <c r="G65" s="728"/>
      <c r="H65" s="728"/>
      <c r="I65" s="728"/>
      <c r="J65" s="728"/>
      <c r="K65" s="728"/>
      <c r="L65" s="728"/>
      <c r="M65" s="728"/>
      <c r="N65" s="728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</row>
    <row r="66" spans="1:30">
      <c r="A66" s="728" t="s">
        <v>508</v>
      </c>
      <c r="B66" s="728"/>
      <c r="C66" s="728"/>
      <c r="D66" s="728"/>
      <c r="E66" s="728"/>
      <c r="F66" s="728"/>
      <c r="G66" s="728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</row>
    <row r="67" spans="1:30">
      <c r="A67" s="278"/>
      <c r="B67" s="278"/>
      <c r="C67" s="278"/>
      <c r="D67" s="278"/>
      <c r="E67" s="278"/>
      <c r="F67" s="278"/>
      <c r="G67" s="278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</row>
    <row r="68" spans="1:30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</row>
    <row r="69" spans="1:30">
      <c r="A69" s="257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</row>
    <row r="70" spans="1:30">
      <c r="A70" s="257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</row>
    <row r="71" spans="1:30">
      <c r="A71" s="257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</row>
    <row r="72" spans="1:30">
      <c r="A72" s="282"/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S72" s="257"/>
      <c r="T72" s="257"/>
      <c r="U72" s="257"/>
      <c r="V72" s="257"/>
      <c r="W72" s="257"/>
      <c r="X72" s="257"/>
      <c r="Y72" s="257"/>
      <c r="Z72" s="257"/>
      <c r="AA72" s="257"/>
    </row>
    <row r="73" spans="1:30" ht="15.75">
      <c r="A73" s="782" t="s">
        <v>467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782"/>
      <c r="O73" s="256"/>
      <c r="P73" s="256"/>
      <c r="Q73" s="256"/>
      <c r="R73" s="257"/>
      <c r="S73" s="258"/>
      <c r="T73" s="258"/>
      <c r="U73" s="258"/>
      <c r="V73" s="258"/>
      <c r="W73" s="258"/>
      <c r="X73" s="258"/>
      <c r="Y73" s="258"/>
      <c r="Z73" s="257"/>
      <c r="AA73" s="257"/>
      <c r="AD73" s="256"/>
    </row>
    <row r="74" spans="1:30" ht="15.75">
      <c r="A74" s="673" t="s">
        <v>468</v>
      </c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256"/>
      <c r="P74" s="256"/>
      <c r="Q74" s="256"/>
      <c r="R74" s="257"/>
      <c r="S74" s="258"/>
      <c r="T74" s="258"/>
      <c r="U74" s="258"/>
      <c r="V74" s="258"/>
      <c r="W74" s="258"/>
      <c r="X74" s="258"/>
      <c r="Y74" s="258"/>
      <c r="Z74" s="257"/>
      <c r="AA74" s="257"/>
      <c r="AD74" s="256"/>
    </row>
    <row r="75" spans="1:30">
      <c r="A75" s="259" t="s">
        <v>469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57"/>
      <c r="S75" s="261"/>
      <c r="T75" s="261"/>
      <c r="U75" s="261"/>
      <c r="V75" s="261"/>
      <c r="W75" s="261"/>
      <c r="X75" s="261"/>
      <c r="Y75" s="261"/>
      <c r="Z75" s="257"/>
      <c r="AA75" s="257"/>
      <c r="AD75" s="260"/>
    </row>
    <row r="76" spans="1:30" ht="15.75" thickBot="1">
      <c r="A76" s="262" t="s">
        <v>523</v>
      </c>
      <c r="B76" s="263"/>
      <c r="C76" s="263"/>
      <c r="D76" s="263"/>
      <c r="E76" s="263"/>
      <c r="F76" s="263"/>
      <c r="G76" s="263"/>
      <c r="H76" s="89"/>
      <c r="I76" s="90"/>
      <c r="J76" s="90"/>
      <c r="K76" s="90"/>
      <c r="L76" s="90"/>
      <c r="M76" s="90"/>
      <c r="N76" s="89"/>
      <c r="O76" s="89"/>
      <c r="P76" s="89"/>
      <c r="Q76" s="89"/>
      <c r="R76" s="257"/>
      <c r="S76" s="264"/>
      <c r="T76" s="264"/>
      <c r="U76" s="264"/>
      <c r="V76" s="264"/>
      <c r="W76" s="264"/>
      <c r="X76" s="264"/>
      <c r="Y76" s="264"/>
      <c r="Z76" s="257"/>
      <c r="AA76" s="257"/>
    </row>
    <row r="77" spans="1:30" ht="19.5" customHeight="1" thickBot="1">
      <c r="A77" s="740" t="s">
        <v>471</v>
      </c>
      <c r="B77" s="761" t="s">
        <v>472</v>
      </c>
      <c r="C77" s="762"/>
      <c r="D77" s="762"/>
      <c r="E77" s="763"/>
      <c r="F77" s="761" t="s">
        <v>473</v>
      </c>
      <c r="G77" s="762"/>
      <c r="H77" s="762"/>
      <c r="I77" s="763"/>
      <c r="J77" s="764" t="s">
        <v>474</v>
      </c>
      <c r="K77" s="765"/>
      <c r="L77" s="265"/>
      <c r="M77" s="265"/>
      <c r="N77" s="766" t="s">
        <v>172</v>
      </c>
      <c r="O77" s="767"/>
      <c r="P77" s="767"/>
      <c r="Q77" s="768"/>
      <c r="R77" s="740" t="s">
        <v>475</v>
      </c>
      <c r="S77" s="257"/>
      <c r="T77" s="257"/>
      <c r="U77" s="257"/>
      <c r="V77" s="257"/>
      <c r="W77" s="257"/>
      <c r="X77" s="257"/>
      <c r="Y77" s="257"/>
      <c r="Z77" s="257"/>
      <c r="AA77" s="257"/>
    </row>
    <row r="78" spans="1:30" ht="15" customHeight="1" thickBot="1">
      <c r="A78" s="741"/>
      <c r="B78" s="742" t="s">
        <v>476</v>
      </c>
      <c r="C78" s="744" t="s">
        <v>477</v>
      </c>
      <c r="D78" s="746" t="s">
        <v>180</v>
      </c>
      <c r="E78" s="746" t="s">
        <v>478</v>
      </c>
      <c r="F78" s="748" t="s">
        <v>173</v>
      </c>
      <c r="G78" s="744" t="s">
        <v>479</v>
      </c>
      <c r="H78" s="750" t="s">
        <v>480</v>
      </c>
      <c r="I78" s="752" t="s">
        <v>478</v>
      </c>
      <c r="J78" s="754" t="s">
        <v>481</v>
      </c>
      <c r="K78" s="754" t="s">
        <v>482</v>
      </c>
      <c r="L78" s="756" t="s">
        <v>185</v>
      </c>
      <c r="M78" s="758" t="s">
        <v>186</v>
      </c>
      <c r="N78" s="769"/>
      <c r="O78" s="770"/>
      <c r="P78" s="770"/>
      <c r="Q78" s="771"/>
      <c r="R78" s="741"/>
      <c r="S78" s="257"/>
      <c r="T78" s="257"/>
      <c r="U78" s="257"/>
      <c r="V78" s="257"/>
      <c r="W78" s="257"/>
      <c r="X78" s="257"/>
      <c r="Y78" s="257"/>
      <c r="Z78" s="257"/>
      <c r="AA78" s="257"/>
    </row>
    <row r="79" spans="1:30" ht="15.75" thickBot="1">
      <c r="A79" s="741"/>
      <c r="B79" s="743"/>
      <c r="C79" s="745"/>
      <c r="D79" s="747"/>
      <c r="E79" s="747"/>
      <c r="F79" s="749"/>
      <c r="G79" s="745"/>
      <c r="H79" s="751"/>
      <c r="I79" s="753"/>
      <c r="J79" s="755"/>
      <c r="K79" s="755"/>
      <c r="L79" s="757"/>
      <c r="M79" s="759"/>
      <c r="N79" s="266" t="s">
        <v>187</v>
      </c>
      <c r="O79" s="267" t="s">
        <v>188</v>
      </c>
      <c r="P79" s="268" t="s">
        <v>189</v>
      </c>
      <c r="Q79" s="269" t="s">
        <v>190</v>
      </c>
      <c r="R79" s="741"/>
      <c r="S79" s="257"/>
      <c r="T79" s="257"/>
      <c r="U79" s="257"/>
      <c r="V79" s="257"/>
      <c r="W79" s="257"/>
      <c r="X79" s="257"/>
      <c r="Y79" s="257"/>
      <c r="Z79" s="257"/>
      <c r="AA79" s="257"/>
    </row>
    <row r="80" spans="1:30" ht="48">
      <c r="A80" s="725" t="s">
        <v>117</v>
      </c>
      <c r="B80" s="739" t="s">
        <v>115</v>
      </c>
      <c r="C80" s="99" t="s">
        <v>336</v>
      </c>
      <c r="D80" s="137" t="s">
        <v>283</v>
      </c>
      <c r="E80" s="288">
        <f>'[1]PROGRAMACION ANUAL -2012'!$AA$271</f>
        <v>1300</v>
      </c>
      <c r="F80" s="98">
        <v>5000119</v>
      </c>
      <c r="G80" s="99" t="s">
        <v>336</v>
      </c>
      <c r="H80" s="137" t="s">
        <v>283</v>
      </c>
      <c r="I80" s="101">
        <f>'[1]PROGRAMACION ANUAL -2012'!$AA$271</f>
        <v>1300</v>
      </c>
      <c r="J80" s="101"/>
      <c r="K80" s="101">
        <v>504</v>
      </c>
      <c r="L80" s="77"/>
      <c r="M80" s="77"/>
      <c r="N80" s="77"/>
      <c r="O80" s="77"/>
      <c r="P80" s="77"/>
      <c r="Q80" s="77"/>
      <c r="R80" s="77"/>
      <c r="S80" s="257"/>
      <c r="T80" s="257"/>
      <c r="U80" s="257"/>
      <c r="V80" s="257"/>
      <c r="W80" s="257"/>
      <c r="X80" s="257"/>
      <c r="Y80" s="257"/>
      <c r="Z80" s="257"/>
      <c r="AA80" s="257"/>
    </row>
    <row r="81" spans="1:27" ht="48">
      <c r="A81" s="726"/>
      <c r="B81" s="726"/>
      <c r="C81" s="99" t="s">
        <v>338</v>
      </c>
      <c r="D81" s="137" t="s">
        <v>283</v>
      </c>
      <c r="E81" s="288">
        <f>'[1]PROGRAMACION ANUAL -2012'!$AA$273</f>
        <v>1300</v>
      </c>
      <c r="F81" s="98">
        <v>5000120</v>
      </c>
      <c r="G81" s="99" t="s">
        <v>338</v>
      </c>
      <c r="H81" s="137" t="s">
        <v>283</v>
      </c>
      <c r="I81" s="101">
        <f>'[1]PROGRAMACION ANUAL -2012'!$AA$273</f>
        <v>1300</v>
      </c>
      <c r="J81" s="101"/>
      <c r="K81" s="101">
        <v>504</v>
      </c>
      <c r="L81" s="77"/>
      <c r="M81" s="77"/>
      <c r="N81" s="77"/>
      <c r="O81" s="77"/>
      <c r="P81" s="77"/>
      <c r="Q81" s="77"/>
      <c r="R81" s="77"/>
      <c r="S81" s="257"/>
      <c r="T81" s="257"/>
      <c r="U81" s="257"/>
      <c r="V81" s="257"/>
      <c r="W81" s="257"/>
      <c r="X81" s="257"/>
      <c r="Y81" s="257"/>
      <c r="Z81" s="257"/>
      <c r="AA81" s="257"/>
    </row>
    <row r="82" spans="1:27" ht="30">
      <c r="A82" s="726"/>
      <c r="B82" s="726"/>
      <c r="C82" s="111" t="s">
        <v>340</v>
      </c>
      <c r="D82" s="137" t="s">
        <v>292</v>
      </c>
      <c r="E82" s="288">
        <f>'[1]PROGRAMACION ANUAL -2012'!$AA$276</f>
        <v>2400</v>
      </c>
      <c r="F82" s="98">
        <v>5000121</v>
      </c>
      <c r="G82" s="111" t="s">
        <v>340</v>
      </c>
      <c r="H82" s="137" t="s">
        <v>292</v>
      </c>
      <c r="I82" s="101">
        <f>'[1]PROGRAMACION ANUAL -2012'!$AA$276</f>
        <v>2400</v>
      </c>
      <c r="J82" s="101"/>
      <c r="K82" s="101">
        <v>45</v>
      </c>
      <c r="L82" s="77"/>
      <c r="M82" s="77"/>
      <c r="N82" s="77"/>
      <c r="O82" s="77"/>
      <c r="P82" s="77"/>
      <c r="Q82" s="77"/>
      <c r="R82" s="77"/>
      <c r="S82" s="257"/>
      <c r="T82" s="257"/>
      <c r="U82" s="257"/>
      <c r="V82" s="257"/>
      <c r="W82" s="257"/>
      <c r="X82" s="257"/>
      <c r="Y82" s="257"/>
      <c r="Z82" s="257"/>
      <c r="AA82" s="257"/>
    </row>
    <row r="83" spans="1:27" ht="24">
      <c r="A83" s="726"/>
      <c r="B83" s="726"/>
      <c r="C83" s="99" t="s">
        <v>343</v>
      </c>
      <c r="D83" s="276" t="s">
        <v>342</v>
      </c>
      <c r="E83" s="288">
        <f>'[1]PROGRAMACION ANUAL -2012'!$AA$280</f>
        <v>13060</v>
      </c>
      <c r="F83" s="98">
        <v>5000128</v>
      </c>
      <c r="G83" s="99" t="s">
        <v>343</v>
      </c>
      <c r="H83" s="276" t="s">
        <v>342</v>
      </c>
      <c r="I83" s="101">
        <f>'[1]PROGRAMACION ANUAL -2012'!$AA$280</f>
        <v>13060</v>
      </c>
      <c r="J83" s="101"/>
      <c r="K83" s="101">
        <v>960</v>
      </c>
      <c r="L83" s="77"/>
      <c r="M83" s="77"/>
      <c r="N83" s="77"/>
      <c r="O83" s="77"/>
      <c r="P83" s="77"/>
      <c r="Q83" s="77"/>
      <c r="R83" s="77"/>
      <c r="S83" s="257"/>
      <c r="T83" s="257"/>
      <c r="U83" s="257"/>
      <c r="V83" s="257"/>
      <c r="W83" s="257"/>
      <c r="X83" s="257"/>
      <c r="Y83" s="257"/>
      <c r="Z83" s="257"/>
      <c r="AA83" s="257"/>
    </row>
    <row r="84" spans="1:27" ht="36">
      <c r="A84" s="726"/>
      <c r="B84" s="727"/>
      <c r="C84" s="99" t="s">
        <v>350</v>
      </c>
      <c r="D84" s="137" t="s">
        <v>349</v>
      </c>
      <c r="E84" s="288">
        <f>'[1]PROGRAMACION ANUAL -2012'!$AA$282</f>
        <v>1600</v>
      </c>
      <c r="F84" s="123">
        <v>5000132</v>
      </c>
      <c r="G84" s="99" t="s">
        <v>350</v>
      </c>
      <c r="H84" s="137" t="s">
        <v>349</v>
      </c>
      <c r="I84" s="101">
        <f>'[1]PROGRAMACION ANUAL -2012'!$AA$282</f>
        <v>1600</v>
      </c>
      <c r="J84" s="101"/>
      <c r="K84" s="101"/>
      <c r="L84" s="77"/>
      <c r="M84" s="77"/>
      <c r="N84" s="77"/>
      <c r="O84" s="77"/>
      <c r="P84" s="77"/>
      <c r="Q84" s="77"/>
      <c r="R84" s="77"/>
      <c r="S84" s="257"/>
      <c r="T84" s="257"/>
      <c r="U84" s="257"/>
      <c r="V84" s="257"/>
      <c r="W84" s="257"/>
      <c r="X84" s="257"/>
      <c r="Y84" s="257"/>
      <c r="Z84" s="257"/>
      <c r="AA84" s="257"/>
    </row>
    <row r="85" spans="1:27" ht="48">
      <c r="A85" s="726"/>
      <c r="B85" s="783" t="s">
        <v>114</v>
      </c>
      <c r="C85" s="99" t="s">
        <v>310</v>
      </c>
      <c r="D85" s="137" t="s">
        <v>289</v>
      </c>
      <c r="E85" s="288">
        <f>'[1]PROGRAMACION ANUAL -2012'!$AA$269</f>
        <v>2364</v>
      </c>
      <c r="F85" s="98">
        <v>5000102</v>
      </c>
      <c r="G85" s="99" t="s">
        <v>310</v>
      </c>
      <c r="H85" s="137" t="s">
        <v>289</v>
      </c>
      <c r="I85" s="101">
        <f>'[1]PROGRAMACION ANUAL -2012'!$AA$269</f>
        <v>2364</v>
      </c>
      <c r="J85" s="101">
        <v>272</v>
      </c>
      <c r="K85" s="101">
        <v>336</v>
      </c>
      <c r="L85" s="77"/>
      <c r="M85" s="77"/>
      <c r="N85" s="77"/>
      <c r="O85" s="77"/>
      <c r="P85" s="77"/>
      <c r="Q85" s="77"/>
      <c r="R85" s="77"/>
      <c r="S85" s="257"/>
      <c r="T85" s="257"/>
      <c r="U85" s="257"/>
      <c r="V85" s="257"/>
      <c r="W85" s="257"/>
      <c r="X85" s="257"/>
      <c r="Y85" s="257"/>
      <c r="Z85" s="257"/>
      <c r="AA85" s="257"/>
    </row>
    <row r="86" spans="1:27" ht="36">
      <c r="A86" s="726"/>
      <c r="B86" s="783"/>
      <c r="C86" s="99" t="s">
        <v>330</v>
      </c>
      <c r="D86" s="137" t="s">
        <v>289</v>
      </c>
      <c r="E86" s="101">
        <v>240</v>
      </c>
      <c r="F86" s="121">
        <v>5000114</v>
      </c>
      <c r="G86" s="99" t="s">
        <v>330</v>
      </c>
      <c r="H86" s="137" t="s">
        <v>289</v>
      </c>
      <c r="I86" s="101">
        <v>240</v>
      </c>
      <c r="J86" s="101"/>
      <c r="K86" s="101"/>
      <c r="L86" s="77"/>
      <c r="M86" s="77"/>
      <c r="N86" s="77"/>
      <c r="O86" s="77"/>
      <c r="P86" s="77"/>
      <c r="Q86" s="77"/>
      <c r="R86" s="77"/>
      <c r="S86" s="257"/>
      <c r="T86" s="257"/>
      <c r="U86" s="257"/>
      <c r="V86" s="257"/>
      <c r="W86" s="257"/>
      <c r="X86" s="257"/>
      <c r="Y86" s="257"/>
      <c r="Z86" s="257"/>
      <c r="AA86" s="257"/>
    </row>
    <row r="87" spans="1:27" ht="36">
      <c r="A87" s="726"/>
      <c r="B87" s="783"/>
      <c r="C87" s="99" t="s">
        <v>332</v>
      </c>
      <c r="D87" s="137" t="s">
        <v>289</v>
      </c>
      <c r="E87" s="101">
        <v>120</v>
      </c>
      <c r="F87" s="121">
        <v>5000115</v>
      </c>
      <c r="G87" s="99" t="s">
        <v>332</v>
      </c>
      <c r="H87" s="137" t="s">
        <v>289</v>
      </c>
      <c r="I87" s="101">
        <v>120</v>
      </c>
      <c r="J87" s="101"/>
      <c r="K87" s="101"/>
      <c r="L87" s="77"/>
      <c r="M87" s="77"/>
      <c r="N87" s="77"/>
      <c r="O87" s="77"/>
      <c r="P87" s="77"/>
      <c r="Q87" s="77"/>
      <c r="R87" s="77"/>
      <c r="S87" s="257"/>
      <c r="T87" s="257"/>
      <c r="U87" s="257"/>
      <c r="V87" s="257"/>
      <c r="W87" s="257"/>
      <c r="X87" s="257"/>
      <c r="Y87" s="257"/>
      <c r="Z87" s="257"/>
      <c r="AA87" s="257"/>
    </row>
    <row r="88" spans="1:27" ht="24">
      <c r="A88" s="726"/>
      <c r="B88" s="783"/>
      <c r="C88" s="270" t="s">
        <v>524</v>
      </c>
      <c r="D88" s="276" t="s">
        <v>411</v>
      </c>
      <c r="E88" s="101">
        <f>'[1]PROGRAMACION ANUAL -2012'!$AA$359</f>
        <v>2700</v>
      </c>
      <c r="F88" s="251">
        <v>5001286</v>
      </c>
      <c r="G88" s="252" t="s">
        <v>525</v>
      </c>
      <c r="H88" s="276" t="s">
        <v>411</v>
      </c>
      <c r="I88" s="101">
        <f>'[1]PROGRAMACION ANUAL -2012'!$AA$359</f>
        <v>2700</v>
      </c>
      <c r="J88" s="101"/>
      <c r="K88" s="101"/>
      <c r="L88" s="77"/>
      <c r="M88" s="77"/>
      <c r="N88" s="77"/>
      <c r="O88" s="77"/>
      <c r="P88" s="77"/>
      <c r="Q88" s="77"/>
      <c r="R88" s="77"/>
      <c r="S88" s="257"/>
      <c r="T88" s="257"/>
      <c r="U88" s="257"/>
      <c r="V88" s="257"/>
      <c r="W88" s="257"/>
      <c r="X88" s="257"/>
      <c r="Y88" s="257"/>
      <c r="Z88" s="257"/>
      <c r="AA88" s="257"/>
    </row>
    <row r="89" spans="1:27" ht="24">
      <c r="A89" s="726"/>
      <c r="B89" s="783"/>
      <c r="C89" s="270" t="s">
        <v>526</v>
      </c>
      <c r="D89" s="137" t="s">
        <v>458</v>
      </c>
      <c r="E89" s="101">
        <f>'[1]PROGRAMACION ANUAL -2012'!$AA$369</f>
        <v>394968</v>
      </c>
      <c r="F89" s="271" t="s">
        <v>527</v>
      </c>
      <c r="G89" s="111" t="s">
        <v>528</v>
      </c>
      <c r="H89" s="137" t="s">
        <v>458</v>
      </c>
      <c r="I89" s="101">
        <f>'[1]PROGRAMACION ANUAL -2012'!$AA$369</f>
        <v>394968</v>
      </c>
      <c r="J89" s="101"/>
      <c r="K89" s="101">
        <v>356747</v>
      </c>
      <c r="L89" s="77"/>
      <c r="M89" s="77"/>
      <c r="N89" s="77"/>
      <c r="O89" s="77"/>
      <c r="P89" s="77"/>
      <c r="Q89" s="77"/>
      <c r="R89" s="77"/>
      <c r="S89" s="257"/>
      <c r="T89" s="257"/>
      <c r="U89" s="257"/>
      <c r="V89" s="257"/>
      <c r="W89" s="257"/>
      <c r="X89" s="257"/>
      <c r="Y89" s="257"/>
      <c r="Z89" s="257"/>
      <c r="AA89" s="257"/>
    </row>
    <row r="90" spans="1:27">
      <c r="A90" s="726"/>
      <c r="B90" s="783"/>
      <c r="C90" s="270" t="s">
        <v>529</v>
      </c>
      <c r="D90" s="137" t="s">
        <v>237</v>
      </c>
      <c r="E90" s="101">
        <v>6600</v>
      </c>
      <c r="F90" s="271" t="s">
        <v>491</v>
      </c>
      <c r="G90" s="272" t="s">
        <v>492</v>
      </c>
      <c r="H90" s="137" t="s">
        <v>237</v>
      </c>
      <c r="I90" s="101">
        <v>6600</v>
      </c>
      <c r="J90" s="101"/>
      <c r="K90" s="101">
        <v>70</v>
      </c>
      <c r="L90" s="77"/>
      <c r="M90" s="77"/>
      <c r="N90" s="77"/>
      <c r="O90" s="77"/>
      <c r="P90" s="77"/>
      <c r="Q90" s="77"/>
      <c r="R90" s="77"/>
      <c r="S90" s="257"/>
      <c r="T90" s="257"/>
      <c r="U90" s="257"/>
      <c r="V90" s="257"/>
      <c r="W90" s="257"/>
      <c r="X90" s="257"/>
      <c r="Y90" s="257"/>
      <c r="Z90" s="257"/>
      <c r="AA90" s="257"/>
    </row>
    <row r="91" spans="1:27" ht="36">
      <c r="A91" s="727"/>
      <c r="B91" s="783"/>
      <c r="C91" s="270" t="s">
        <v>530</v>
      </c>
      <c r="D91" s="137" t="s">
        <v>411</v>
      </c>
      <c r="E91" s="101">
        <f>'[1]PROGRAMACION ANUAL -2012'!$AA$375</f>
        <v>80600</v>
      </c>
      <c r="F91" s="274" t="s">
        <v>501</v>
      </c>
      <c r="G91" s="275" t="s">
        <v>502</v>
      </c>
      <c r="H91" s="276" t="s">
        <v>411</v>
      </c>
      <c r="I91" s="101">
        <f>'[1]PROGRAMACION ANUAL -2012'!$AA$375</f>
        <v>80600</v>
      </c>
      <c r="J91" s="101"/>
      <c r="K91" s="101"/>
      <c r="L91" s="77"/>
      <c r="M91" s="77"/>
      <c r="N91" s="77"/>
      <c r="O91" s="77"/>
      <c r="P91" s="77"/>
      <c r="Q91" s="77"/>
      <c r="R91" s="77"/>
      <c r="S91" s="257" t="s">
        <v>531</v>
      </c>
      <c r="T91" s="257"/>
      <c r="U91" s="257"/>
      <c r="V91" s="257"/>
      <c r="W91" s="257"/>
      <c r="X91" s="257"/>
      <c r="Y91" s="257"/>
      <c r="Z91" s="257"/>
      <c r="AA91" s="257"/>
    </row>
    <row r="92" spans="1:27" ht="48">
      <c r="A92" s="783" t="s">
        <v>119</v>
      </c>
      <c r="B92" s="725" t="s">
        <v>116</v>
      </c>
      <c r="C92" s="99" t="s">
        <v>318</v>
      </c>
      <c r="D92" s="137" t="s">
        <v>297</v>
      </c>
      <c r="E92" s="101">
        <f>'[1]PROGRAMACION ANUAL -2012'!$AA$284</f>
        <v>132</v>
      </c>
      <c r="F92" s="121">
        <v>5000107</v>
      </c>
      <c r="G92" s="99" t="s">
        <v>318</v>
      </c>
      <c r="H92" s="137" t="s">
        <v>297</v>
      </c>
      <c r="I92" s="101">
        <f>'[1]PROGRAMACION ANUAL -2012'!$AA$284</f>
        <v>132</v>
      </c>
      <c r="J92" s="101"/>
      <c r="K92" s="101"/>
      <c r="L92" s="77"/>
      <c r="M92" s="77"/>
      <c r="N92" s="77"/>
      <c r="O92" s="77"/>
      <c r="P92" s="77"/>
      <c r="Q92" s="77"/>
      <c r="R92" s="77"/>
      <c r="S92" s="257"/>
      <c r="T92" s="257"/>
      <c r="U92" s="257"/>
      <c r="V92" s="257"/>
      <c r="W92" s="257"/>
      <c r="X92" s="257"/>
      <c r="Y92" s="257"/>
      <c r="Z92" s="257"/>
      <c r="AA92" s="257"/>
    </row>
    <row r="93" spans="1:27" ht="36">
      <c r="A93" s="783"/>
      <c r="B93" s="726"/>
      <c r="C93" s="99" t="s">
        <v>320</v>
      </c>
      <c r="D93" s="137" t="s">
        <v>289</v>
      </c>
      <c r="E93" s="101">
        <f>'[1]PROGRAMACION ANUAL -2012'!$AA$287</f>
        <v>14</v>
      </c>
      <c r="F93" s="121">
        <v>5000108</v>
      </c>
      <c r="G93" s="99" t="s">
        <v>320</v>
      </c>
      <c r="H93" s="137" t="s">
        <v>289</v>
      </c>
      <c r="I93" s="101">
        <f>'[1]PROGRAMACION ANUAL -2012'!$AA$287</f>
        <v>14</v>
      </c>
      <c r="J93" s="101"/>
      <c r="K93" s="101"/>
      <c r="L93" s="77"/>
      <c r="M93" s="77"/>
      <c r="N93" s="77"/>
      <c r="O93" s="77"/>
      <c r="P93" s="77"/>
      <c r="Q93" s="77"/>
      <c r="R93" s="77"/>
      <c r="S93" s="257"/>
      <c r="T93" s="257"/>
      <c r="U93" s="257"/>
      <c r="V93" s="257"/>
      <c r="W93" s="257"/>
      <c r="X93" s="257"/>
      <c r="Y93" s="257"/>
      <c r="Z93" s="257"/>
      <c r="AA93" s="257"/>
    </row>
    <row r="94" spans="1:27" ht="45">
      <c r="A94" s="783"/>
      <c r="B94" s="726"/>
      <c r="C94" s="99" t="s">
        <v>322</v>
      </c>
      <c r="D94" s="137" t="s">
        <v>297</v>
      </c>
      <c r="E94" s="101">
        <f>'[1]PROGRAMACION ANUAL -2012'!$AA$290</f>
        <v>663</v>
      </c>
      <c r="F94" s="121">
        <v>5000109</v>
      </c>
      <c r="G94" s="99" t="s">
        <v>322</v>
      </c>
      <c r="H94" s="137" t="s">
        <v>297</v>
      </c>
      <c r="I94" s="101">
        <f>'[1]PROGRAMACION ANUAL -2012'!$AA$290</f>
        <v>663</v>
      </c>
      <c r="J94" s="101">
        <v>776</v>
      </c>
      <c r="K94" s="101"/>
      <c r="L94" s="77"/>
      <c r="M94" s="77"/>
      <c r="N94" s="77"/>
      <c r="O94" s="77"/>
      <c r="P94" s="77"/>
      <c r="Q94" s="77"/>
      <c r="R94" s="77"/>
      <c r="S94" s="257"/>
      <c r="T94" s="257"/>
      <c r="U94" s="257"/>
      <c r="V94" s="257"/>
      <c r="W94" s="257"/>
      <c r="X94" s="257"/>
      <c r="Y94" s="257"/>
      <c r="Z94" s="257"/>
      <c r="AA94" s="257"/>
    </row>
    <row r="95" spans="1:27" ht="36">
      <c r="A95" s="783"/>
      <c r="B95" s="726"/>
      <c r="C95" s="99" t="s">
        <v>324</v>
      </c>
      <c r="D95" s="137" t="s">
        <v>289</v>
      </c>
      <c r="E95" s="101">
        <f>'[1]PROGRAMACION ANUAL -2012'!$AA$298</f>
        <v>394</v>
      </c>
      <c r="F95" s="121">
        <v>5000110</v>
      </c>
      <c r="G95" s="99" t="s">
        <v>324</v>
      </c>
      <c r="H95" s="137" t="s">
        <v>289</v>
      </c>
      <c r="I95" s="101">
        <f>'[1]PROGRAMACION ANUAL -2012'!$AA$298</f>
        <v>394</v>
      </c>
      <c r="J95" s="101"/>
      <c r="K95" s="101"/>
      <c r="L95" s="77"/>
      <c r="M95" s="77"/>
      <c r="N95" s="77"/>
      <c r="O95" s="77"/>
      <c r="P95" s="77"/>
      <c r="Q95" s="77"/>
      <c r="R95" s="77"/>
      <c r="S95" s="257"/>
      <c r="T95" s="257"/>
      <c r="U95" s="257"/>
      <c r="V95" s="257"/>
      <c r="W95" s="257"/>
      <c r="X95" s="257"/>
      <c r="Y95" s="257"/>
      <c r="Z95" s="257"/>
      <c r="AA95" s="257"/>
    </row>
    <row r="96" spans="1:27" ht="45">
      <c r="A96" s="783"/>
      <c r="B96" s="726"/>
      <c r="C96" s="99" t="s">
        <v>326</v>
      </c>
      <c r="D96" s="137" t="s">
        <v>297</v>
      </c>
      <c r="E96" s="101">
        <f>'[1]PROGRAMACION ANUAL -2012'!$AA$300</f>
        <v>59</v>
      </c>
      <c r="F96" s="121">
        <v>5000111</v>
      </c>
      <c r="G96" s="99" t="s">
        <v>326</v>
      </c>
      <c r="H96" s="137" t="s">
        <v>297</v>
      </c>
      <c r="I96" s="101">
        <f>'[1]PROGRAMACION ANUAL -2012'!$AA$300</f>
        <v>59</v>
      </c>
      <c r="J96" s="101">
        <v>960</v>
      </c>
      <c r="K96" s="101"/>
      <c r="L96" s="77"/>
      <c r="M96" s="77"/>
      <c r="N96" s="77"/>
      <c r="O96" s="77"/>
      <c r="P96" s="77"/>
      <c r="Q96" s="77"/>
      <c r="R96" s="77"/>
      <c r="S96" s="257"/>
      <c r="T96" s="257"/>
      <c r="U96" s="257"/>
      <c r="V96" s="257"/>
      <c r="W96" s="257"/>
      <c r="X96" s="257"/>
      <c r="Y96" s="257"/>
      <c r="Z96" s="257"/>
      <c r="AA96" s="257"/>
    </row>
    <row r="97" spans="1:27" ht="36">
      <c r="A97" s="783"/>
      <c r="B97" s="726"/>
      <c r="C97" s="99" t="s">
        <v>328</v>
      </c>
      <c r="D97" s="137" t="s">
        <v>289</v>
      </c>
      <c r="E97" s="101">
        <f>'[1]PROGRAMACION ANUAL -2012'!$AA$303</f>
        <v>118</v>
      </c>
      <c r="F97" s="121">
        <v>5000112</v>
      </c>
      <c r="G97" s="99" t="s">
        <v>328</v>
      </c>
      <c r="H97" s="137" t="s">
        <v>289</v>
      </c>
      <c r="I97" s="101">
        <f>'[1]PROGRAMACION ANUAL -2012'!$AA$303</f>
        <v>118</v>
      </c>
      <c r="J97" s="101"/>
      <c r="K97" s="101"/>
      <c r="L97" s="77"/>
      <c r="M97" s="77"/>
      <c r="N97" s="77"/>
      <c r="O97" s="77"/>
      <c r="P97" s="77"/>
      <c r="Q97" s="77"/>
      <c r="R97" s="77"/>
      <c r="S97" s="257"/>
      <c r="T97" s="257"/>
      <c r="U97" s="257"/>
      <c r="V97" s="257"/>
      <c r="W97" s="257"/>
      <c r="X97" s="257"/>
      <c r="Y97" s="257"/>
      <c r="Z97" s="257"/>
      <c r="AA97" s="257"/>
    </row>
    <row r="98" spans="1:27" ht="48">
      <c r="A98" s="783"/>
      <c r="B98" s="726"/>
      <c r="C98" s="99" t="s">
        <v>312</v>
      </c>
      <c r="D98" s="137" t="s">
        <v>289</v>
      </c>
      <c r="E98" s="101">
        <f>'[1]PROGRAMACION ANUAL -2012'!$AA$308</f>
        <v>1908</v>
      </c>
      <c r="F98" s="121">
        <v>5000104</v>
      </c>
      <c r="G98" s="99" t="s">
        <v>312</v>
      </c>
      <c r="H98" s="137" t="s">
        <v>289</v>
      </c>
      <c r="I98" s="101">
        <f>'[1]PROGRAMACION ANUAL -2012'!$AA$308</f>
        <v>1908</v>
      </c>
      <c r="J98" s="101"/>
      <c r="K98" s="101"/>
      <c r="L98" s="77"/>
      <c r="M98" s="77"/>
      <c r="N98" s="77"/>
      <c r="O98" s="77"/>
      <c r="P98" s="77"/>
      <c r="Q98" s="77"/>
      <c r="R98" s="77"/>
      <c r="S98" s="257"/>
      <c r="T98" s="257"/>
      <c r="U98" s="257"/>
      <c r="V98" s="257"/>
      <c r="W98" s="257"/>
      <c r="X98" s="257"/>
      <c r="Y98" s="257"/>
      <c r="Z98" s="257"/>
      <c r="AA98" s="257"/>
    </row>
    <row r="99" spans="1:27" ht="48">
      <c r="A99" s="783"/>
      <c r="B99" s="726"/>
      <c r="C99" s="99" t="s">
        <v>314</v>
      </c>
      <c r="D99" s="137" t="s">
        <v>289</v>
      </c>
      <c r="E99" s="101">
        <f>'[1]PROGRAMACION ANUAL -2012'!$AA$315</f>
        <v>3958</v>
      </c>
      <c r="F99" s="121">
        <v>5000105</v>
      </c>
      <c r="G99" s="99" t="s">
        <v>314</v>
      </c>
      <c r="H99" s="137" t="s">
        <v>289</v>
      </c>
      <c r="I99" s="101">
        <f>'[1]PROGRAMACION ANUAL -2012'!$AA$315</f>
        <v>3958</v>
      </c>
      <c r="J99" s="101">
        <v>3779</v>
      </c>
      <c r="K99" s="101"/>
      <c r="L99" s="77"/>
      <c r="M99" s="77"/>
      <c r="N99" s="77"/>
      <c r="O99" s="77"/>
      <c r="P99" s="77"/>
      <c r="Q99" s="77"/>
      <c r="R99" s="77"/>
      <c r="S99" s="257"/>
      <c r="T99" s="257"/>
      <c r="U99" s="257"/>
      <c r="V99" s="257"/>
      <c r="W99" s="257"/>
      <c r="X99" s="257"/>
      <c r="Y99" s="257"/>
      <c r="Z99" s="257"/>
      <c r="AA99" s="257"/>
    </row>
    <row r="100" spans="1:27" ht="30">
      <c r="A100" s="783"/>
      <c r="B100" s="727"/>
      <c r="C100" s="99" t="s">
        <v>316</v>
      </c>
      <c r="D100" s="137" t="s">
        <v>289</v>
      </c>
      <c r="E100" s="101">
        <f>'[1]PROGRAMACION ANUAL -2012'!$AA$331</f>
        <v>727</v>
      </c>
      <c r="F100" s="121">
        <v>5000106</v>
      </c>
      <c r="G100" s="99" t="s">
        <v>316</v>
      </c>
      <c r="H100" s="137" t="s">
        <v>289</v>
      </c>
      <c r="I100" s="101">
        <f>'[1]PROGRAMACION ANUAL -2012'!$AA$331</f>
        <v>727</v>
      </c>
      <c r="J100" s="101"/>
      <c r="K100" s="101"/>
      <c r="L100" s="77"/>
      <c r="M100" s="77"/>
      <c r="N100" s="77"/>
      <c r="O100" s="77"/>
      <c r="P100" s="77"/>
      <c r="Q100" s="77"/>
      <c r="R100" s="77"/>
      <c r="S100" s="257"/>
      <c r="T100" s="257"/>
      <c r="U100" s="257"/>
      <c r="V100" s="257"/>
      <c r="W100" s="257"/>
      <c r="X100" s="257"/>
      <c r="Y100" s="257"/>
      <c r="Z100" s="257"/>
      <c r="AA100" s="257"/>
    </row>
    <row r="101" spans="1:27">
      <c r="A101" s="282"/>
      <c r="B101" s="283"/>
      <c r="C101" s="289"/>
      <c r="D101" s="285"/>
      <c r="E101" s="283"/>
      <c r="F101" s="283"/>
      <c r="G101" s="289"/>
      <c r="H101" s="285"/>
      <c r="I101" s="283"/>
      <c r="J101" s="283"/>
      <c r="K101" s="283"/>
      <c r="L101" s="257"/>
      <c r="M101" s="257"/>
      <c r="N101" s="257"/>
      <c r="S101" s="257"/>
      <c r="T101" s="257"/>
      <c r="U101" s="257"/>
      <c r="V101" s="257"/>
      <c r="W101" s="257"/>
      <c r="X101" s="257"/>
      <c r="Y101" s="257"/>
      <c r="Z101" s="257"/>
      <c r="AA101" s="257"/>
    </row>
    <row r="102" spans="1:27">
      <c r="A102" s="728" t="s">
        <v>506</v>
      </c>
      <c r="B102" s="728"/>
      <c r="C102" s="728"/>
      <c r="D102" s="728"/>
      <c r="E102" s="728"/>
      <c r="F102" s="728"/>
      <c r="G102" s="728"/>
      <c r="H102" s="728"/>
      <c r="I102" s="728"/>
      <c r="J102" s="728"/>
      <c r="K102" s="728"/>
      <c r="L102" s="728"/>
      <c r="M102" s="728"/>
      <c r="N102" s="728"/>
      <c r="S102" s="257"/>
      <c r="T102" s="257"/>
      <c r="U102" s="257"/>
      <c r="V102" s="257"/>
      <c r="W102" s="257"/>
      <c r="X102" s="257"/>
      <c r="Y102" s="257"/>
      <c r="Z102" s="257"/>
      <c r="AA102" s="257"/>
    </row>
    <row r="103" spans="1:27">
      <c r="A103" s="728" t="s">
        <v>507</v>
      </c>
      <c r="B103" s="728"/>
      <c r="C103" s="728"/>
      <c r="D103" s="728"/>
      <c r="E103" s="728"/>
      <c r="F103" s="728"/>
      <c r="G103" s="728"/>
      <c r="H103" s="728"/>
      <c r="I103" s="728"/>
      <c r="J103" s="728"/>
      <c r="K103" s="728"/>
      <c r="L103" s="728"/>
      <c r="M103" s="728"/>
      <c r="N103" s="728"/>
      <c r="S103" s="257"/>
      <c r="T103" s="257"/>
      <c r="U103" s="257"/>
      <c r="V103" s="257"/>
      <c r="W103" s="257"/>
      <c r="X103" s="257"/>
      <c r="Y103" s="257"/>
      <c r="Z103" s="257"/>
      <c r="AA103" s="257"/>
    </row>
    <row r="104" spans="1:27">
      <c r="A104" s="728" t="s">
        <v>508</v>
      </c>
      <c r="B104" s="728"/>
      <c r="C104" s="728"/>
      <c r="D104" s="728"/>
      <c r="E104" s="728"/>
      <c r="F104" s="728"/>
      <c r="G104" s="728"/>
      <c r="H104" s="257"/>
      <c r="I104" s="257"/>
      <c r="J104" s="257"/>
      <c r="K104" s="257"/>
      <c r="L104" s="257"/>
      <c r="M104" s="257"/>
      <c r="N104" s="257"/>
      <c r="S104" s="257"/>
      <c r="T104" s="257"/>
      <c r="U104" s="257"/>
      <c r="V104" s="257"/>
      <c r="W104" s="257"/>
      <c r="X104" s="257"/>
      <c r="Y104" s="257"/>
      <c r="Z104" s="257"/>
      <c r="AA104" s="257"/>
    </row>
    <row r="105" spans="1:27">
      <c r="A105" s="278"/>
      <c r="B105" s="278"/>
      <c r="C105" s="278"/>
      <c r="D105" s="278"/>
      <c r="E105" s="278"/>
      <c r="F105" s="278"/>
      <c r="G105" s="278"/>
      <c r="H105" s="257"/>
      <c r="I105" s="257"/>
      <c r="J105" s="257"/>
      <c r="K105" s="257"/>
      <c r="L105" s="257"/>
      <c r="M105" s="257"/>
      <c r="N105" s="257"/>
      <c r="S105" s="257"/>
      <c r="T105" s="257"/>
      <c r="U105" s="257"/>
      <c r="V105" s="257"/>
      <c r="W105" s="257"/>
      <c r="X105" s="257"/>
      <c r="Y105" s="257"/>
      <c r="Z105" s="257"/>
      <c r="AA105" s="257"/>
    </row>
    <row r="106" spans="1:27">
      <c r="A106" s="257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  <c r="S106" s="257"/>
      <c r="T106" s="257"/>
      <c r="U106" s="257"/>
      <c r="V106" s="257"/>
      <c r="W106" s="257"/>
      <c r="X106" s="257"/>
      <c r="Y106" s="257"/>
      <c r="Z106" s="257"/>
      <c r="AA106" s="257"/>
    </row>
    <row r="107" spans="1:27">
      <c r="A107" s="257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S107" s="257"/>
      <c r="T107" s="257"/>
      <c r="U107" s="257"/>
      <c r="V107" s="257"/>
      <c r="W107" s="257"/>
      <c r="X107" s="257"/>
      <c r="Y107" s="257"/>
      <c r="Z107" s="257"/>
      <c r="AA107" s="257"/>
    </row>
    <row r="108" spans="1:27" ht="15.75">
      <c r="A108" s="673" t="s">
        <v>467</v>
      </c>
      <c r="B108" s="673"/>
      <c r="C108" s="673"/>
      <c r="D108" s="673"/>
      <c r="E108" s="673"/>
      <c r="F108" s="673"/>
      <c r="G108" s="673"/>
      <c r="H108" s="673"/>
      <c r="I108" s="673"/>
      <c r="J108" s="673"/>
      <c r="K108" s="673"/>
      <c r="L108" s="673"/>
      <c r="M108" s="673"/>
      <c r="N108" s="673"/>
      <c r="O108" s="256"/>
      <c r="P108" s="256"/>
      <c r="Q108" s="256"/>
      <c r="S108" s="257"/>
      <c r="T108" s="257"/>
      <c r="U108" s="257"/>
      <c r="V108" s="257"/>
      <c r="W108" s="257"/>
      <c r="X108" s="257"/>
      <c r="Y108" s="257"/>
      <c r="Z108" s="257"/>
      <c r="AA108" s="257"/>
    </row>
    <row r="109" spans="1:27" ht="15.75">
      <c r="A109" s="673" t="s">
        <v>468</v>
      </c>
      <c r="B109" s="673"/>
      <c r="C109" s="673"/>
      <c r="D109" s="673"/>
      <c r="E109" s="673"/>
      <c r="F109" s="673"/>
      <c r="G109" s="673"/>
      <c r="H109" s="673"/>
      <c r="I109" s="673"/>
      <c r="J109" s="673"/>
      <c r="K109" s="673"/>
      <c r="L109" s="673"/>
      <c r="M109" s="673"/>
      <c r="N109" s="673"/>
      <c r="O109" s="256"/>
      <c r="P109" s="256"/>
      <c r="Q109" s="256"/>
      <c r="S109" s="257"/>
      <c r="T109" s="257"/>
      <c r="U109" s="257"/>
      <c r="V109" s="257"/>
      <c r="W109" s="257"/>
      <c r="X109" s="257"/>
      <c r="Y109" s="257"/>
      <c r="Z109" s="257"/>
      <c r="AA109" s="257"/>
    </row>
    <row r="110" spans="1:27">
      <c r="A110" s="259" t="s">
        <v>469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S110" s="257"/>
      <c r="T110" s="257"/>
      <c r="U110" s="257"/>
      <c r="V110" s="257"/>
      <c r="W110" s="257"/>
      <c r="X110" s="257"/>
      <c r="Y110" s="257"/>
      <c r="Z110" s="257"/>
      <c r="AA110" s="257"/>
    </row>
    <row r="111" spans="1:27" ht="15.75" thickBot="1">
      <c r="A111" s="262" t="s">
        <v>532</v>
      </c>
      <c r="B111" s="263"/>
      <c r="C111" s="263"/>
      <c r="D111" s="263"/>
      <c r="E111" s="263"/>
      <c r="F111" s="263"/>
      <c r="G111" s="263"/>
      <c r="H111" s="89"/>
      <c r="I111" s="90"/>
      <c r="J111" s="90"/>
      <c r="K111" s="90"/>
      <c r="L111" s="90"/>
      <c r="M111" s="90"/>
      <c r="N111" s="89"/>
      <c r="O111" s="89"/>
      <c r="P111" s="89"/>
      <c r="Q111" s="89"/>
      <c r="S111" s="257"/>
      <c r="T111" s="257"/>
      <c r="U111" s="257"/>
      <c r="V111" s="257"/>
      <c r="W111" s="257"/>
      <c r="X111" s="257"/>
      <c r="Y111" s="257"/>
      <c r="Z111" s="257"/>
      <c r="AA111" s="257"/>
    </row>
    <row r="112" spans="1:27" ht="15.75" thickBot="1">
      <c r="A112" s="740" t="s">
        <v>471</v>
      </c>
      <c r="B112" s="761" t="s">
        <v>472</v>
      </c>
      <c r="C112" s="762"/>
      <c r="D112" s="762"/>
      <c r="E112" s="763"/>
      <c r="F112" s="761" t="s">
        <v>473</v>
      </c>
      <c r="G112" s="762"/>
      <c r="H112" s="762"/>
      <c r="I112" s="763"/>
      <c r="J112" s="764" t="s">
        <v>474</v>
      </c>
      <c r="K112" s="765"/>
      <c r="L112" s="265"/>
      <c r="M112" s="265"/>
      <c r="N112" s="766" t="s">
        <v>172</v>
      </c>
      <c r="O112" s="767"/>
      <c r="P112" s="767"/>
      <c r="Q112" s="768"/>
      <c r="R112" s="740" t="s">
        <v>475</v>
      </c>
      <c r="S112" s="257"/>
      <c r="T112" s="257"/>
      <c r="U112" s="257"/>
      <c r="V112" s="257"/>
      <c r="W112" s="257"/>
      <c r="X112" s="257"/>
      <c r="Y112" s="257"/>
      <c r="Z112" s="257"/>
      <c r="AA112" s="257"/>
    </row>
    <row r="113" spans="1:27" ht="15.75" thickBot="1">
      <c r="A113" s="741"/>
      <c r="B113" s="742" t="s">
        <v>476</v>
      </c>
      <c r="C113" s="744" t="s">
        <v>477</v>
      </c>
      <c r="D113" s="746" t="s">
        <v>180</v>
      </c>
      <c r="E113" s="746" t="s">
        <v>478</v>
      </c>
      <c r="F113" s="748" t="s">
        <v>173</v>
      </c>
      <c r="G113" s="744" t="s">
        <v>479</v>
      </c>
      <c r="H113" s="750" t="s">
        <v>480</v>
      </c>
      <c r="I113" s="752" t="s">
        <v>478</v>
      </c>
      <c r="J113" s="754" t="s">
        <v>481</v>
      </c>
      <c r="K113" s="754" t="s">
        <v>482</v>
      </c>
      <c r="L113" s="756" t="s">
        <v>185</v>
      </c>
      <c r="M113" s="758" t="s">
        <v>186</v>
      </c>
      <c r="N113" s="769"/>
      <c r="O113" s="770"/>
      <c r="P113" s="770"/>
      <c r="Q113" s="771"/>
      <c r="R113" s="741"/>
      <c r="S113" s="257"/>
      <c r="T113" s="257"/>
      <c r="U113" s="257"/>
      <c r="V113" s="257"/>
      <c r="W113" s="257"/>
      <c r="X113" s="257"/>
      <c r="Y113" s="257"/>
      <c r="Z113" s="257"/>
      <c r="AA113" s="257"/>
    </row>
    <row r="114" spans="1:27" ht="15.75" thickBot="1">
      <c r="A114" s="800"/>
      <c r="B114" s="743"/>
      <c r="C114" s="745"/>
      <c r="D114" s="747"/>
      <c r="E114" s="747"/>
      <c r="F114" s="749"/>
      <c r="G114" s="745"/>
      <c r="H114" s="751"/>
      <c r="I114" s="753"/>
      <c r="J114" s="755"/>
      <c r="K114" s="755"/>
      <c r="L114" s="757"/>
      <c r="M114" s="759"/>
      <c r="N114" s="266" t="s">
        <v>187</v>
      </c>
      <c r="O114" s="267" t="s">
        <v>188</v>
      </c>
      <c r="P114" s="268" t="s">
        <v>189</v>
      </c>
      <c r="Q114" s="269" t="s">
        <v>190</v>
      </c>
      <c r="R114" s="741"/>
      <c r="S114" s="257"/>
      <c r="T114" s="257"/>
      <c r="U114" s="257"/>
      <c r="V114" s="257"/>
      <c r="W114" s="257"/>
      <c r="X114" s="257"/>
      <c r="Y114" s="257"/>
      <c r="Z114" s="257"/>
      <c r="AA114" s="257"/>
    </row>
    <row r="115" spans="1:27" ht="30">
      <c r="A115" s="726" t="s">
        <v>128</v>
      </c>
      <c r="B115" s="739" t="s">
        <v>83</v>
      </c>
      <c r="C115" s="99" t="s">
        <v>293</v>
      </c>
      <c r="D115" s="137" t="s">
        <v>292</v>
      </c>
      <c r="E115" s="288">
        <f>'[1]PROGRAMACION ANUAL -2012'!$AA$412</f>
        <v>4500</v>
      </c>
      <c r="F115" s="98">
        <v>5000072</v>
      </c>
      <c r="G115" s="99" t="s">
        <v>293</v>
      </c>
      <c r="H115" s="137" t="s">
        <v>292</v>
      </c>
      <c r="I115" s="101">
        <f>'[1]PROGRAMACION ANUAL -2012'!$AA$412</f>
        <v>4500</v>
      </c>
      <c r="J115" s="101">
        <v>2717</v>
      </c>
      <c r="K115" s="101">
        <v>3244</v>
      </c>
      <c r="L115" s="77"/>
      <c r="M115" s="77"/>
      <c r="N115" s="77"/>
      <c r="O115" s="77"/>
      <c r="P115" s="77"/>
      <c r="Q115" s="77"/>
      <c r="R115" s="77"/>
      <c r="S115" s="257"/>
      <c r="T115" s="257"/>
      <c r="U115" s="257"/>
      <c r="V115" s="257"/>
      <c r="W115" s="257"/>
      <c r="X115" s="257"/>
      <c r="Y115" s="257"/>
      <c r="Z115" s="257"/>
      <c r="AA115" s="257"/>
    </row>
    <row r="116" spans="1:27" ht="72">
      <c r="A116" s="726"/>
      <c r="B116" s="726"/>
      <c r="C116" s="99" t="s">
        <v>295</v>
      </c>
      <c r="D116" s="137" t="s">
        <v>289</v>
      </c>
      <c r="E116" s="288">
        <f>'[1]PROGRAMACION ANUAL -2012'!$AA$414</f>
        <v>360</v>
      </c>
      <c r="F116" s="98">
        <v>5000073</v>
      </c>
      <c r="G116" s="99" t="s">
        <v>295</v>
      </c>
      <c r="H116" s="137" t="s">
        <v>289</v>
      </c>
      <c r="I116" s="101">
        <f>'[1]PROGRAMACION ANUAL -2012'!$AA$414</f>
        <v>360</v>
      </c>
      <c r="J116" s="101">
        <v>180</v>
      </c>
      <c r="K116" s="101">
        <v>264</v>
      </c>
      <c r="L116" s="77"/>
      <c r="M116" s="77"/>
      <c r="N116" s="77"/>
      <c r="O116" s="77"/>
      <c r="P116" s="77"/>
      <c r="Q116" s="77"/>
      <c r="R116" s="77"/>
      <c r="S116" s="257"/>
      <c r="T116" s="257"/>
      <c r="U116" s="257"/>
      <c r="V116" s="257"/>
      <c r="W116" s="257"/>
      <c r="X116" s="257"/>
      <c r="Y116" s="257"/>
      <c r="Z116" s="257"/>
      <c r="AA116" s="257"/>
    </row>
    <row r="117" spans="1:27" ht="45">
      <c r="A117" s="726"/>
      <c r="B117" s="726"/>
      <c r="C117" s="99" t="s">
        <v>298</v>
      </c>
      <c r="D117" s="137" t="s">
        <v>297</v>
      </c>
      <c r="E117" s="288">
        <f>'[1]PROGRAMACION ANUAL -2012'!$AA$417</f>
        <v>204</v>
      </c>
      <c r="F117" s="98">
        <v>5000074</v>
      </c>
      <c r="G117" s="99" t="s">
        <v>298</v>
      </c>
      <c r="H117" s="137" t="s">
        <v>297</v>
      </c>
      <c r="I117" s="101">
        <f>'[1]PROGRAMACION ANUAL -2012'!$AA$417</f>
        <v>204</v>
      </c>
      <c r="J117" s="101">
        <v>60</v>
      </c>
      <c r="K117" s="101">
        <v>128</v>
      </c>
      <c r="L117" s="77"/>
      <c r="M117" s="77"/>
      <c r="N117" s="77"/>
      <c r="O117" s="77"/>
      <c r="P117" s="77"/>
      <c r="Q117" s="77"/>
      <c r="R117" s="77"/>
      <c r="S117" s="257"/>
      <c r="T117" s="257"/>
      <c r="U117" s="257"/>
      <c r="V117" s="257"/>
      <c r="W117" s="257"/>
      <c r="X117" s="257"/>
      <c r="Y117" s="257"/>
      <c r="Z117" s="257"/>
      <c r="AA117" s="257"/>
    </row>
    <row r="118" spans="1:27" ht="48">
      <c r="A118" s="726"/>
      <c r="B118" s="727"/>
      <c r="C118" s="99" t="s">
        <v>281</v>
      </c>
      <c r="D118" s="137" t="s">
        <v>280</v>
      </c>
      <c r="E118" s="288">
        <f>'[1]PROGRAMACION ANUAL -2012'!$AA$403</f>
        <v>736</v>
      </c>
      <c r="F118" s="98">
        <v>5000067</v>
      </c>
      <c r="G118" s="99" t="s">
        <v>281</v>
      </c>
      <c r="H118" s="137" t="s">
        <v>280</v>
      </c>
      <c r="I118" s="101">
        <f>'[1]PROGRAMACION ANUAL -2012'!$AA$403</f>
        <v>736</v>
      </c>
      <c r="J118" s="101">
        <v>735</v>
      </c>
      <c r="K118" s="101">
        <v>89</v>
      </c>
      <c r="L118" s="77"/>
      <c r="M118" s="77"/>
      <c r="N118" s="77"/>
      <c r="O118" s="77"/>
      <c r="P118" s="77"/>
      <c r="Q118" s="77"/>
      <c r="R118" s="77"/>
      <c r="S118" s="257"/>
      <c r="T118" s="257"/>
      <c r="U118" s="257"/>
      <c r="V118" s="257"/>
      <c r="W118" s="257"/>
      <c r="X118" s="257"/>
      <c r="Y118" s="257"/>
      <c r="Z118" s="257"/>
      <c r="AA118" s="257"/>
    </row>
    <row r="119" spans="1:27" ht="48">
      <c r="A119" s="726"/>
      <c r="B119" s="725" t="s">
        <v>82</v>
      </c>
      <c r="C119" s="99" t="s">
        <v>287</v>
      </c>
      <c r="D119" s="137" t="s">
        <v>286</v>
      </c>
      <c r="E119" s="288">
        <f>'[1]PROGRAMACION ANUAL -2012'!$AA$408</f>
        <v>130</v>
      </c>
      <c r="F119" s="98">
        <v>5000070</v>
      </c>
      <c r="G119" s="99" t="s">
        <v>287</v>
      </c>
      <c r="H119" s="137" t="s">
        <v>286</v>
      </c>
      <c r="I119" s="101">
        <f>'[1]PROGRAMACION ANUAL -2012'!$AA$408</f>
        <v>130</v>
      </c>
      <c r="J119" s="101">
        <v>144</v>
      </c>
      <c r="K119" s="101">
        <v>130</v>
      </c>
      <c r="L119" s="77"/>
      <c r="M119" s="77"/>
      <c r="N119" s="77"/>
      <c r="O119" s="77"/>
      <c r="P119" s="77"/>
      <c r="Q119" s="77"/>
      <c r="R119" s="77"/>
      <c r="S119" s="257"/>
      <c r="T119" s="257"/>
      <c r="U119" s="257"/>
      <c r="V119" s="257"/>
      <c r="W119" s="257"/>
      <c r="X119" s="257"/>
      <c r="Y119" s="257"/>
      <c r="Z119" s="257"/>
      <c r="AA119" s="257"/>
    </row>
    <row r="120" spans="1:27" ht="36">
      <c r="A120" s="726"/>
      <c r="B120" s="726"/>
      <c r="C120" s="99" t="s">
        <v>284</v>
      </c>
      <c r="D120" s="137" t="s">
        <v>283</v>
      </c>
      <c r="E120" s="288">
        <f>'[1]PROGRAMACION ANUAL -2012'!$AA$406</f>
        <v>6000</v>
      </c>
      <c r="F120" s="98">
        <v>5000069</v>
      </c>
      <c r="G120" s="99" t="s">
        <v>284</v>
      </c>
      <c r="H120" s="137" t="s">
        <v>283</v>
      </c>
      <c r="I120" s="101">
        <f>'[1]PROGRAMACION ANUAL -2012'!$AA$406</f>
        <v>6000</v>
      </c>
      <c r="J120" s="101">
        <v>2100</v>
      </c>
      <c r="K120" s="101">
        <v>7062</v>
      </c>
      <c r="L120" s="77"/>
      <c r="M120" s="77"/>
      <c r="N120" s="77"/>
      <c r="O120" s="77"/>
      <c r="P120" s="77"/>
      <c r="Q120" s="77"/>
      <c r="R120" s="77"/>
      <c r="S120" s="257"/>
      <c r="T120" s="257"/>
      <c r="U120" s="257"/>
      <c r="V120" s="257"/>
      <c r="W120" s="257"/>
      <c r="X120" s="257"/>
      <c r="Y120" s="257"/>
      <c r="Z120" s="257"/>
      <c r="AA120" s="257"/>
    </row>
    <row r="121" spans="1:27" ht="36">
      <c r="A121" s="726"/>
      <c r="B121" s="726"/>
      <c r="C121" s="99" t="s">
        <v>290</v>
      </c>
      <c r="D121" s="137" t="s">
        <v>289</v>
      </c>
      <c r="E121" s="288">
        <f>'[1]PROGRAMACION ANUAL -2012'!$AA$410</f>
        <v>450</v>
      </c>
      <c r="F121" s="98">
        <v>5000071</v>
      </c>
      <c r="G121" s="99" t="s">
        <v>290</v>
      </c>
      <c r="H121" s="137" t="s">
        <v>289</v>
      </c>
      <c r="I121" s="101">
        <f>'[1]PROGRAMACION ANUAL -2012'!$AA$410</f>
        <v>450</v>
      </c>
      <c r="J121" s="101">
        <v>60</v>
      </c>
      <c r="K121" s="101">
        <v>666</v>
      </c>
      <c r="L121" s="77"/>
      <c r="M121" s="77"/>
      <c r="N121" s="77"/>
      <c r="O121" s="77"/>
      <c r="P121" s="77"/>
      <c r="Q121" s="77"/>
      <c r="R121" s="77"/>
      <c r="S121" s="257"/>
      <c r="T121" s="257"/>
      <c r="U121" s="257"/>
      <c r="V121" s="257"/>
      <c r="W121" s="257"/>
      <c r="X121" s="257"/>
      <c r="Y121" s="257"/>
      <c r="Z121" s="257"/>
      <c r="AA121" s="257"/>
    </row>
    <row r="122" spans="1:27" ht="48">
      <c r="A122" s="726"/>
      <c r="B122" s="726"/>
      <c r="C122" s="99" t="s">
        <v>300</v>
      </c>
      <c r="D122" s="290" t="s">
        <v>292</v>
      </c>
      <c r="E122" s="288">
        <f>'[1]PROGRAMACION ANUAL -2012'!$AA$419</f>
        <v>600</v>
      </c>
      <c r="F122" s="98">
        <v>5000078</v>
      </c>
      <c r="G122" s="99" t="s">
        <v>300</v>
      </c>
      <c r="H122" s="290" t="s">
        <v>292</v>
      </c>
      <c r="I122" s="101">
        <f>'[1]PROGRAMACION ANUAL -2012'!$AA$419</f>
        <v>600</v>
      </c>
      <c r="J122" s="101">
        <v>180</v>
      </c>
      <c r="K122" s="101">
        <v>118</v>
      </c>
      <c r="L122" s="77"/>
      <c r="M122" s="77"/>
      <c r="N122" s="77"/>
      <c r="O122" s="77"/>
      <c r="P122" s="77"/>
      <c r="Q122" s="77"/>
      <c r="R122" s="77"/>
      <c r="S122" s="257"/>
      <c r="T122" s="257"/>
      <c r="U122" s="257"/>
      <c r="V122" s="257"/>
      <c r="W122" s="257"/>
      <c r="X122" s="257"/>
      <c r="Y122" s="257"/>
      <c r="Z122" s="257"/>
      <c r="AA122" s="257"/>
    </row>
    <row r="123" spans="1:27" ht="48">
      <c r="A123" s="726"/>
      <c r="B123" s="726"/>
      <c r="C123" s="99" t="s">
        <v>302</v>
      </c>
      <c r="D123" s="290" t="s">
        <v>292</v>
      </c>
      <c r="E123" s="288">
        <f>'[1]PROGRAMACION ANUAL -2012'!$AA$422</f>
        <v>30</v>
      </c>
      <c r="F123" s="98">
        <v>5000079</v>
      </c>
      <c r="G123" s="99" t="s">
        <v>302</v>
      </c>
      <c r="H123" s="290" t="s">
        <v>292</v>
      </c>
      <c r="I123" s="101">
        <f>'[1]PROGRAMACION ANUAL -2012'!$AA$422</f>
        <v>30</v>
      </c>
      <c r="J123" s="101">
        <v>120</v>
      </c>
      <c r="K123" s="101">
        <v>220</v>
      </c>
      <c r="L123" s="77"/>
      <c r="M123" s="77"/>
      <c r="N123" s="77"/>
      <c r="O123" s="77"/>
      <c r="P123" s="77"/>
      <c r="Q123" s="77"/>
      <c r="R123" s="77"/>
      <c r="S123" s="257"/>
      <c r="T123" s="257"/>
      <c r="U123" s="257"/>
      <c r="V123" s="257"/>
      <c r="W123" s="257"/>
      <c r="X123" s="257"/>
      <c r="Y123" s="257"/>
      <c r="Z123" s="257"/>
      <c r="AA123" s="257"/>
    </row>
    <row r="124" spans="1:27" ht="48">
      <c r="A124" s="726"/>
      <c r="B124" s="726"/>
      <c r="C124" s="99" t="s">
        <v>304</v>
      </c>
      <c r="D124" s="290" t="s">
        <v>292</v>
      </c>
      <c r="E124" s="288">
        <f>'[1]PROGRAMACION ANUAL -2012'!$AA$425</f>
        <v>24</v>
      </c>
      <c r="F124" s="98">
        <v>5000080</v>
      </c>
      <c r="G124" s="99" t="s">
        <v>304</v>
      </c>
      <c r="H124" s="290" t="s">
        <v>292</v>
      </c>
      <c r="I124" s="101">
        <f>'[1]PROGRAMACION ANUAL -2012'!$AA$425</f>
        <v>24</v>
      </c>
      <c r="J124" s="101">
        <v>24</v>
      </c>
      <c r="K124" s="101">
        <v>20</v>
      </c>
      <c r="L124" s="77"/>
      <c r="M124" s="77"/>
      <c r="N124" s="77"/>
      <c r="O124" s="77"/>
      <c r="P124" s="77"/>
      <c r="Q124" s="77"/>
      <c r="R124" s="77"/>
      <c r="S124" s="257"/>
      <c r="T124" s="257"/>
      <c r="U124" s="257"/>
      <c r="V124" s="257"/>
      <c r="W124" s="257"/>
      <c r="X124" s="257"/>
      <c r="Y124" s="257"/>
      <c r="Z124" s="257"/>
      <c r="AA124" s="257"/>
    </row>
    <row r="125" spans="1:27" ht="60">
      <c r="A125" s="726"/>
      <c r="B125" s="726"/>
      <c r="C125" s="99" t="s">
        <v>306</v>
      </c>
      <c r="D125" s="290" t="s">
        <v>292</v>
      </c>
      <c r="E125" s="288">
        <f>'[1]PROGRAMACION ANUAL -2012'!$AA$428</f>
        <v>25</v>
      </c>
      <c r="F125" s="98">
        <v>5000081</v>
      </c>
      <c r="G125" s="99" t="s">
        <v>306</v>
      </c>
      <c r="H125" s="290" t="s">
        <v>292</v>
      </c>
      <c r="I125" s="101">
        <f>'[1]PROGRAMACION ANUAL -2012'!$AA$428</f>
        <v>25</v>
      </c>
      <c r="J125" s="101">
        <v>36</v>
      </c>
      <c r="K125" s="101">
        <v>52</v>
      </c>
      <c r="L125" s="77"/>
      <c r="M125" s="77"/>
      <c r="N125" s="77"/>
      <c r="O125" s="77"/>
      <c r="P125" s="77"/>
      <c r="Q125" s="77"/>
      <c r="R125" s="77"/>
      <c r="S125" s="257"/>
      <c r="T125" s="257"/>
      <c r="U125" s="257"/>
      <c r="V125" s="257"/>
      <c r="W125" s="257"/>
      <c r="X125" s="257"/>
      <c r="Y125" s="257"/>
      <c r="Z125" s="257"/>
      <c r="AA125" s="257"/>
    </row>
    <row r="126" spans="1:27" ht="24">
      <c r="A126" s="726"/>
      <c r="B126" s="726"/>
      <c r="C126" s="111" t="s">
        <v>533</v>
      </c>
      <c r="D126" s="137" t="s">
        <v>411</v>
      </c>
      <c r="E126" s="288">
        <f>'[1]PROGRAMACION ANUAL -2012'!$AA$378</f>
        <v>3840</v>
      </c>
      <c r="F126" s="733">
        <v>5001286</v>
      </c>
      <c r="G126" s="725" t="s">
        <v>534</v>
      </c>
      <c r="H126" s="733" t="s">
        <v>411</v>
      </c>
      <c r="I126" s="733">
        <v>4180</v>
      </c>
      <c r="J126" s="722"/>
      <c r="K126" s="722"/>
      <c r="L126" s="722"/>
      <c r="M126" s="722"/>
      <c r="N126" s="722"/>
      <c r="O126" s="722"/>
      <c r="P126" s="722"/>
      <c r="Q126" s="722"/>
      <c r="R126" s="77"/>
      <c r="S126" s="257"/>
      <c r="T126" s="257"/>
      <c r="U126" s="257"/>
      <c r="V126" s="257"/>
      <c r="W126" s="257"/>
      <c r="X126" s="257"/>
      <c r="Y126" s="257"/>
      <c r="Z126" s="257"/>
      <c r="AA126" s="257"/>
    </row>
    <row r="127" spans="1:27" ht="24">
      <c r="A127" s="726"/>
      <c r="B127" s="726"/>
      <c r="C127" s="111" t="s">
        <v>535</v>
      </c>
      <c r="D127" s="137" t="s">
        <v>411</v>
      </c>
      <c r="E127" s="288">
        <f>'[1]PROGRAMACION ANUAL -2012'!$AA$381</f>
        <v>4</v>
      </c>
      <c r="F127" s="734"/>
      <c r="G127" s="726"/>
      <c r="H127" s="734"/>
      <c r="I127" s="734"/>
      <c r="J127" s="723"/>
      <c r="K127" s="723"/>
      <c r="L127" s="723"/>
      <c r="M127" s="723"/>
      <c r="N127" s="723"/>
      <c r="O127" s="723"/>
      <c r="P127" s="723"/>
      <c r="Q127" s="723"/>
      <c r="R127" s="77"/>
      <c r="S127" s="257"/>
      <c r="T127" s="257"/>
      <c r="U127" s="257"/>
      <c r="V127" s="257"/>
      <c r="W127" s="257"/>
      <c r="X127" s="257"/>
      <c r="Y127" s="257"/>
      <c r="Z127" s="257"/>
      <c r="AA127" s="257"/>
    </row>
    <row r="128" spans="1:27" ht="24">
      <c r="A128" s="727"/>
      <c r="B128" s="727"/>
      <c r="C128" s="111" t="s">
        <v>536</v>
      </c>
      <c r="D128" s="137" t="s">
        <v>411</v>
      </c>
      <c r="E128" s="288">
        <f>'[1]PROGRAMACION ANUAL -2012'!$AA$362</f>
        <v>336</v>
      </c>
      <c r="F128" s="735"/>
      <c r="G128" s="727"/>
      <c r="H128" s="735"/>
      <c r="I128" s="735"/>
      <c r="J128" s="724"/>
      <c r="K128" s="724"/>
      <c r="L128" s="724"/>
      <c r="M128" s="724"/>
      <c r="N128" s="724"/>
      <c r="O128" s="724"/>
      <c r="P128" s="724"/>
      <c r="Q128" s="724"/>
      <c r="R128" s="77"/>
      <c r="S128" s="257"/>
      <c r="T128" s="257"/>
      <c r="U128" s="257"/>
      <c r="V128" s="257"/>
      <c r="W128" s="257"/>
      <c r="X128" s="257"/>
      <c r="Y128" s="257"/>
      <c r="Z128" s="257"/>
      <c r="AA128" s="257"/>
    </row>
    <row r="129" spans="1:27">
      <c r="A129" s="760" t="s">
        <v>506</v>
      </c>
      <c r="B129" s="760"/>
      <c r="C129" s="760"/>
      <c r="D129" s="760"/>
      <c r="E129" s="760"/>
      <c r="F129" s="760"/>
      <c r="G129" s="760"/>
      <c r="H129" s="760"/>
      <c r="I129" s="760"/>
      <c r="J129" s="760"/>
      <c r="K129" s="760"/>
      <c r="L129" s="760"/>
      <c r="M129" s="760"/>
      <c r="N129" s="760"/>
      <c r="S129" s="257"/>
      <c r="T129" s="257"/>
      <c r="U129" s="257"/>
      <c r="V129" s="257"/>
      <c r="W129" s="257"/>
      <c r="X129" s="257"/>
      <c r="Y129" s="257"/>
      <c r="Z129" s="257"/>
      <c r="AA129" s="257"/>
    </row>
    <row r="130" spans="1:27">
      <c r="A130" s="728" t="s">
        <v>507</v>
      </c>
      <c r="B130" s="728"/>
      <c r="C130" s="728"/>
      <c r="D130" s="728"/>
      <c r="E130" s="728"/>
      <c r="F130" s="728"/>
      <c r="G130" s="728"/>
      <c r="H130" s="728"/>
      <c r="I130" s="728"/>
      <c r="J130" s="728"/>
      <c r="K130" s="728"/>
      <c r="L130" s="728"/>
      <c r="M130" s="728"/>
      <c r="N130" s="728"/>
      <c r="S130" s="257"/>
      <c r="T130" s="257"/>
      <c r="U130" s="257"/>
      <c r="V130" s="257"/>
      <c r="W130" s="257"/>
      <c r="X130" s="257"/>
      <c r="Y130" s="257"/>
      <c r="Z130" s="257"/>
      <c r="AA130" s="257"/>
    </row>
    <row r="131" spans="1:27">
      <c r="A131" s="728" t="s">
        <v>508</v>
      </c>
      <c r="B131" s="728"/>
      <c r="C131" s="728"/>
      <c r="D131" s="728"/>
      <c r="E131" s="728"/>
      <c r="F131" s="728"/>
      <c r="G131" s="728"/>
      <c r="H131" s="257"/>
      <c r="I131" s="257"/>
      <c r="J131" s="257"/>
      <c r="K131" s="257"/>
      <c r="L131" s="257"/>
      <c r="M131" s="257"/>
      <c r="N131" s="257"/>
      <c r="S131" s="257"/>
      <c r="T131" s="257"/>
      <c r="U131" s="257"/>
      <c r="V131" s="257"/>
      <c r="W131" s="257"/>
      <c r="X131" s="257"/>
      <c r="Y131" s="257"/>
      <c r="Z131" s="257"/>
      <c r="AA131" s="257"/>
    </row>
    <row r="132" spans="1:27">
      <c r="A132" s="278"/>
      <c r="B132" s="278"/>
      <c r="C132" s="278"/>
      <c r="D132" s="278"/>
      <c r="E132" s="278"/>
      <c r="F132" s="278"/>
      <c r="G132" s="278"/>
      <c r="H132" s="257"/>
      <c r="I132" s="257"/>
      <c r="J132" s="257"/>
      <c r="K132" s="257"/>
      <c r="L132" s="257"/>
      <c r="M132" s="257"/>
      <c r="N132" s="257"/>
      <c r="S132" s="257"/>
      <c r="T132" s="257"/>
      <c r="U132" s="257"/>
      <c r="V132" s="257"/>
      <c r="W132" s="257"/>
      <c r="X132" s="257"/>
      <c r="Y132" s="257"/>
      <c r="Z132" s="257"/>
      <c r="AA132" s="257"/>
    </row>
    <row r="133" spans="1:27">
      <c r="A133" s="257" t="s">
        <v>83</v>
      </c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S133" s="257"/>
      <c r="T133" s="257"/>
      <c r="U133" s="257"/>
      <c r="V133" s="257"/>
      <c r="W133" s="257"/>
      <c r="X133" s="257"/>
      <c r="Y133" s="257"/>
      <c r="Z133" s="257"/>
      <c r="AA133" s="257"/>
    </row>
    <row r="134" spans="1:27">
      <c r="A134" s="257"/>
      <c r="B134" s="257"/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S134" s="257"/>
      <c r="T134" s="257"/>
      <c r="U134" s="257"/>
      <c r="V134" s="257"/>
      <c r="W134" s="257"/>
      <c r="X134" s="257"/>
      <c r="Y134" s="257"/>
      <c r="Z134" s="257"/>
      <c r="AA134" s="257"/>
    </row>
    <row r="135" spans="1:27">
      <c r="A135" s="257"/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S135" s="257"/>
      <c r="T135" s="257"/>
      <c r="U135" s="257"/>
      <c r="V135" s="257"/>
      <c r="W135" s="257"/>
      <c r="X135" s="257"/>
      <c r="Y135" s="257"/>
      <c r="Z135" s="257"/>
      <c r="AA135" s="257"/>
    </row>
    <row r="136" spans="1:27">
      <c r="A136" s="257"/>
      <c r="B136" s="257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S136" s="257"/>
      <c r="T136" s="257"/>
      <c r="U136" s="257"/>
      <c r="V136" s="257"/>
      <c r="W136" s="257"/>
      <c r="X136" s="257"/>
      <c r="Y136" s="257"/>
      <c r="Z136" s="257"/>
      <c r="AA136" s="257"/>
    </row>
    <row r="137" spans="1:27">
      <c r="A137" s="282"/>
      <c r="B137" s="257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S137" s="257"/>
      <c r="T137" s="257"/>
      <c r="U137" s="257"/>
      <c r="V137" s="257"/>
      <c r="W137" s="257"/>
      <c r="X137" s="257"/>
      <c r="Y137" s="257"/>
      <c r="Z137" s="257"/>
      <c r="AA137" s="257"/>
    </row>
    <row r="138" spans="1:27" ht="15.75">
      <c r="A138" s="673" t="s">
        <v>467</v>
      </c>
      <c r="B138" s="673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256"/>
      <c r="P138" s="256"/>
      <c r="Q138" s="256"/>
      <c r="S138" s="257"/>
      <c r="T138" s="257"/>
      <c r="U138" s="257"/>
      <c r="V138" s="257"/>
      <c r="W138" s="257"/>
      <c r="X138" s="257"/>
      <c r="Y138" s="257"/>
      <c r="Z138" s="257"/>
      <c r="AA138" s="257"/>
    </row>
    <row r="139" spans="1:27" ht="15.75">
      <c r="A139" s="673" t="s">
        <v>468</v>
      </c>
      <c r="B139" s="673"/>
      <c r="C139" s="673"/>
      <c r="D139" s="673"/>
      <c r="E139" s="673"/>
      <c r="F139" s="673"/>
      <c r="G139" s="673"/>
      <c r="H139" s="673"/>
      <c r="I139" s="673"/>
      <c r="J139" s="673"/>
      <c r="K139" s="673"/>
      <c r="L139" s="673"/>
      <c r="M139" s="673"/>
      <c r="N139" s="673"/>
      <c r="O139" s="256"/>
      <c r="P139" s="256"/>
      <c r="Q139" s="256"/>
      <c r="S139" s="257"/>
      <c r="T139" s="257"/>
      <c r="U139" s="257"/>
      <c r="V139" s="257"/>
      <c r="W139" s="257"/>
      <c r="X139" s="257"/>
      <c r="Y139" s="257"/>
      <c r="Z139" s="257"/>
      <c r="AA139" s="257"/>
    </row>
    <row r="140" spans="1:27">
      <c r="A140" s="259" t="s">
        <v>469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S140" s="257"/>
      <c r="T140" s="257"/>
      <c r="U140" s="257"/>
      <c r="V140" s="257"/>
      <c r="W140" s="257"/>
      <c r="X140" s="257"/>
      <c r="Y140" s="257"/>
      <c r="Z140" s="257"/>
      <c r="AA140" s="257"/>
    </row>
    <row r="141" spans="1:27" ht="15.75" thickBot="1">
      <c r="A141" s="262" t="s">
        <v>537</v>
      </c>
      <c r="B141" s="263"/>
      <c r="C141" s="263"/>
      <c r="D141" s="263"/>
      <c r="E141" s="263"/>
      <c r="F141" s="263"/>
      <c r="G141" s="263"/>
      <c r="H141" s="89"/>
      <c r="I141" s="90"/>
      <c r="J141" s="90"/>
      <c r="K141" s="90"/>
      <c r="L141" s="90"/>
      <c r="M141" s="90"/>
      <c r="N141" s="89"/>
      <c r="O141" s="89"/>
      <c r="P141" s="89"/>
      <c r="Q141" s="89"/>
      <c r="S141" s="257"/>
      <c r="T141" s="257"/>
      <c r="U141" s="257"/>
      <c r="V141" s="257"/>
      <c r="W141" s="257"/>
      <c r="X141" s="257"/>
      <c r="Y141" s="257"/>
      <c r="Z141" s="257"/>
      <c r="AA141" s="257"/>
    </row>
    <row r="142" spans="1:27" ht="15.75" thickBot="1">
      <c r="A142" s="740" t="s">
        <v>471</v>
      </c>
      <c r="B142" s="761" t="s">
        <v>472</v>
      </c>
      <c r="C142" s="762"/>
      <c r="D142" s="762"/>
      <c r="E142" s="763"/>
      <c r="F142" s="761" t="s">
        <v>473</v>
      </c>
      <c r="G142" s="762"/>
      <c r="H142" s="762"/>
      <c r="I142" s="763"/>
      <c r="J142" s="764" t="s">
        <v>474</v>
      </c>
      <c r="K142" s="765"/>
      <c r="L142" s="265"/>
      <c r="M142" s="265"/>
      <c r="N142" s="766" t="s">
        <v>172</v>
      </c>
      <c r="O142" s="767"/>
      <c r="P142" s="767"/>
      <c r="Q142" s="768"/>
      <c r="R142" s="740" t="s">
        <v>475</v>
      </c>
      <c r="S142" s="257"/>
      <c r="T142" s="257"/>
      <c r="U142" s="257"/>
      <c r="V142" s="257"/>
      <c r="W142" s="257"/>
      <c r="X142" s="257"/>
      <c r="Y142" s="257"/>
      <c r="Z142" s="257"/>
      <c r="AA142" s="257"/>
    </row>
    <row r="143" spans="1:27" ht="15.75" thickBot="1">
      <c r="A143" s="741"/>
      <c r="B143" s="742" t="s">
        <v>476</v>
      </c>
      <c r="C143" s="744" t="s">
        <v>477</v>
      </c>
      <c r="D143" s="746" t="s">
        <v>180</v>
      </c>
      <c r="E143" s="746" t="s">
        <v>478</v>
      </c>
      <c r="F143" s="748" t="s">
        <v>173</v>
      </c>
      <c r="G143" s="744" t="s">
        <v>479</v>
      </c>
      <c r="H143" s="750" t="s">
        <v>480</v>
      </c>
      <c r="I143" s="752" t="s">
        <v>478</v>
      </c>
      <c r="J143" s="754" t="s">
        <v>481</v>
      </c>
      <c r="K143" s="754" t="s">
        <v>482</v>
      </c>
      <c r="L143" s="756" t="s">
        <v>185</v>
      </c>
      <c r="M143" s="758" t="s">
        <v>186</v>
      </c>
      <c r="N143" s="769"/>
      <c r="O143" s="770"/>
      <c r="P143" s="770"/>
      <c r="Q143" s="771"/>
      <c r="R143" s="741"/>
      <c r="S143" s="257"/>
      <c r="T143" s="257"/>
      <c r="U143" s="257"/>
      <c r="V143" s="257"/>
      <c r="W143" s="257"/>
      <c r="X143" s="257"/>
      <c r="Y143" s="257"/>
      <c r="Z143" s="257"/>
      <c r="AA143" s="257"/>
    </row>
    <row r="144" spans="1:27" ht="15.75" thickBot="1">
      <c r="A144" s="741"/>
      <c r="B144" s="743"/>
      <c r="C144" s="745"/>
      <c r="D144" s="747"/>
      <c r="E144" s="747"/>
      <c r="F144" s="749"/>
      <c r="G144" s="745"/>
      <c r="H144" s="751"/>
      <c r="I144" s="753"/>
      <c r="J144" s="755"/>
      <c r="K144" s="755"/>
      <c r="L144" s="757"/>
      <c r="M144" s="759"/>
      <c r="N144" s="266" t="s">
        <v>187</v>
      </c>
      <c r="O144" s="267" t="s">
        <v>188</v>
      </c>
      <c r="P144" s="268" t="s">
        <v>189</v>
      </c>
      <c r="Q144" s="269" t="s">
        <v>190</v>
      </c>
      <c r="R144" s="741"/>
      <c r="S144" s="257"/>
      <c r="T144" s="257"/>
      <c r="U144" s="257"/>
      <c r="V144" s="257"/>
      <c r="W144" s="257"/>
      <c r="X144" s="257"/>
      <c r="Y144" s="257"/>
      <c r="Z144" s="257"/>
      <c r="AA144" s="257"/>
    </row>
    <row r="145" spans="1:27" ht="39.75" customHeight="1">
      <c r="A145" s="725" t="s">
        <v>538</v>
      </c>
      <c r="B145" s="796" t="s">
        <v>142</v>
      </c>
      <c r="C145" s="99" t="s">
        <v>539</v>
      </c>
      <c r="D145" s="137" t="s">
        <v>540</v>
      </c>
      <c r="E145" s="101">
        <f>'[1]PROGRAMACION ANUAL -2012'!$AA$459</f>
        <v>4</v>
      </c>
      <c r="F145" s="797" t="s">
        <v>541</v>
      </c>
      <c r="G145" s="798" t="s">
        <v>542</v>
      </c>
      <c r="H145" s="799" t="s">
        <v>413</v>
      </c>
      <c r="I145" s="798">
        <v>93</v>
      </c>
      <c r="J145" s="795"/>
      <c r="K145" s="795"/>
      <c r="L145" s="722"/>
      <c r="M145" s="722"/>
      <c r="N145" s="722"/>
      <c r="O145" s="722"/>
      <c r="P145" s="722"/>
      <c r="Q145" s="722"/>
      <c r="R145" s="77"/>
      <c r="S145" s="257"/>
      <c r="T145" s="257"/>
      <c r="U145" s="257"/>
      <c r="V145" s="257"/>
      <c r="W145" s="257"/>
      <c r="X145" s="257"/>
      <c r="Y145" s="257"/>
      <c r="Z145" s="257"/>
      <c r="AA145" s="257"/>
    </row>
    <row r="146" spans="1:27" ht="42" customHeight="1">
      <c r="A146" s="726"/>
      <c r="B146" s="785"/>
      <c r="C146" s="99" t="s">
        <v>543</v>
      </c>
      <c r="D146" s="137" t="s">
        <v>540</v>
      </c>
      <c r="E146" s="101">
        <f>'[1]PROGRAMACION ANUAL -2012'!$AA$463</f>
        <v>4</v>
      </c>
      <c r="F146" s="731"/>
      <c r="G146" s="734"/>
      <c r="H146" s="737"/>
      <c r="I146" s="734"/>
      <c r="J146" s="723"/>
      <c r="K146" s="723"/>
      <c r="L146" s="723"/>
      <c r="M146" s="723"/>
      <c r="N146" s="723"/>
      <c r="O146" s="723"/>
      <c r="P146" s="723"/>
      <c r="Q146" s="723"/>
      <c r="R146" s="77"/>
      <c r="S146" s="257"/>
      <c r="T146" s="257"/>
      <c r="U146" s="257"/>
      <c r="V146" s="257"/>
      <c r="W146" s="257"/>
      <c r="X146" s="257"/>
      <c r="Y146" s="257"/>
      <c r="Z146" s="257"/>
      <c r="AA146" s="257"/>
    </row>
    <row r="147" spans="1:27" ht="32.25" customHeight="1">
      <c r="A147" s="726"/>
      <c r="B147" s="786"/>
      <c r="C147" s="99" t="s">
        <v>544</v>
      </c>
      <c r="D147" s="137" t="s">
        <v>540</v>
      </c>
      <c r="E147" s="101">
        <f>'[1]PROGRAMACION ANUAL -2012'!$AA$466</f>
        <v>3</v>
      </c>
      <c r="F147" s="731"/>
      <c r="G147" s="734"/>
      <c r="H147" s="737"/>
      <c r="I147" s="734"/>
      <c r="J147" s="723"/>
      <c r="K147" s="723"/>
      <c r="L147" s="723"/>
      <c r="M147" s="723"/>
      <c r="N147" s="723"/>
      <c r="O147" s="723"/>
      <c r="P147" s="723"/>
      <c r="Q147" s="723"/>
      <c r="R147" s="77"/>
      <c r="S147" s="257"/>
      <c r="T147" s="257"/>
      <c r="U147" s="257"/>
      <c r="V147" s="257"/>
      <c r="W147" s="257"/>
      <c r="X147" s="257"/>
      <c r="Y147" s="257"/>
      <c r="Z147" s="257"/>
      <c r="AA147" s="257"/>
    </row>
    <row r="148" spans="1:27" ht="33.75" customHeight="1">
      <c r="A148" s="726"/>
      <c r="B148" s="787" t="s">
        <v>545</v>
      </c>
      <c r="C148" s="99" t="s">
        <v>546</v>
      </c>
      <c r="D148" s="137" t="s">
        <v>540</v>
      </c>
      <c r="E148" s="101">
        <f>'[1]PROGRAMACION ANUAL -2012'!$AA$474</f>
        <v>17</v>
      </c>
      <c r="F148" s="731"/>
      <c r="G148" s="734"/>
      <c r="H148" s="737"/>
      <c r="I148" s="734"/>
      <c r="J148" s="723"/>
      <c r="K148" s="723"/>
      <c r="L148" s="723"/>
      <c r="M148" s="723"/>
      <c r="N148" s="723"/>
      <c r="O148" s="723"/>
      <c r="P148" s="723"/>
      <c r="Q148" s="723"/>
      <c r="R148" s="77"/>
      <c r="S148" s="257"/>
      <c r="T148" s="257"/>
      <c r="U148" s="257"/>
      <c r="V148" s="257"/>
      <c r="W148" s="257"/>
      <c r="X148" s="257"/>
      <c r="Y148" s="257"/>
      <c r="Z148" s="257"/>
      <c r="AA148" s="257"/>
    </row>
    <row r="149" spans="1:27" ht="35.25" customHeight="1">
      <c r="A149" s="726"/>
      <c r="B149" s="788"/>
      <c r="C149" s="291" t="s">
        <v>547</v>
      </c>
      <c r="D149" s="137" t="s">
        <v>540</v>
      </c>
      <c r="E149" s="101">
        <f>'[1]PROGRAMACION ANUAL -2012'!$AA$388</f>
        <v>24</v>
      </c>
      <c r="F149" s="731"/>
      <c r="G149" s="734"/>
      <c r="H149" s="737"/>
      <c r="I149" s="734"/>
      <c r="J149" s="723"/>
      <c r="K149" s="723"/>
      <c r="L149" s="723"/>
      <c r="M149" s="723"/>
      <c r="N149" s="723"/>
      <c r="O149" s="723"/>
      <c r="P149" s="723"/>
      <c r="Q149" s="723"/>
      <c r="R149" s="77"/>
      <c r="S149" s="257"/>
      <c r="T149" s="257"/>
      <c r="U149" s="257"/>
      <c r="V149" s="257"/>
      <c r="W149" s="257"/>
      <c r="X149" s="257"/>
      <c r="Y149" s="257"/>
      <c r="Z149" s="257"/>
      <c r="AA149" s="257"/>
    </row>
    <row r="150" spans="1:27" ht="18.75" customHeight="1">
      <c r="A150" s="726"/>
      <c r="B150" s="788"/>
      <c r="C150" s="291" t="s">
        <v>548</v>
      </c>
      <c r="D150" s="137" t="s">
        <v>540</v>
      </c>
      <c r="E150" s="101">
        <f>'[1]PROGRAMACION ANUAL -2012'!$AA$392</f>
        <v>3</v>
      </c>
      <c r="F150" s="731"/>
      <c r="G150" s="734"/>
      <c r="H150" s="737"/>
      <c r="I150" s="734"/>
      <c r="J150" s="723"/>
      <c r="K150" s="723"/>
      <c r="L150" s="723"/>
      <c r="M150" s="723"/>
      <c r="N150" s="723"/>
      <c r="O150" s="723"/>
      <c r="P150" s="723"/>
      <c r="Q150" s="723"/>
      <c r="R150" s="77"/>
      <c r="S150" s="257"/>
      <c r="T150" s="257"/>
      <c r="U150" s="257"/>
      <c r="V150" s="257"/>
      <c r="W150" s="257"/>
      <c r="X150" s="257"/>
      <c r="Y150" s="257"/>
      <c r="Z150" s="257"/>
      <c r="AA150" s="257"/>
    </row>
    <row r="151" spans="1:27" ht="22.5" customHeight="1">
      <c r="A151" s="726"/>
      <c r="B151" s="788"/>
      <c r="C151" s="291" t="s">
        <v>549</v>
      </c>
      <c r="D151" s="137" t="s">
        <v>540</v>
      </c>
      <c r="E151" s="101">
        <f>'[1]PROGRAMACION ANUAL -2012'!$AA$394</f>
        <v>3</v>
      </c>
      <c r="F151" s="731"/>
      <c r="G151" s="734"/>
      <c r="H151" s="737"/>
      <c r="I151" s="734"/>
      <c r="J151" s="723"/>
      <c r="K151" s="723"/>
      <c r="L151" s="723"/>
      <c r="M151" s="723"/>
      <c r="N151" s="723"/>
      <c r="O151" s="723"/>
      <c r="P151" s="723"/>
      <c r="Q151" s="723"/>
      <c r="R151" s="77"/>
      <c r="S151" s="257"/>
      <c r="T151" s="257"/>
      <c r="U151" s="257"/>
      <c r="V151" s="257"/>
      <c r="W151" s="257"/>
      <c r="X151" s="257"/>
      <c r="Y151" s="257"/>
      <c r="Z151" s="257"/>
      <c r="AA151" s="257"/>
    </row>
    <row r="152" spans="1:27" ht="31.5" customHeight="1">
      <c r="A152" s="727"/>
      <c r="B152" s="789"/>
      <c r="C152" s="291" t="s">
        <v>550</v>
      </c>
      <c r="D152" s="137" t="s">
        <v>540</v>
      </c>
      <c r="E152" s="101">
        <f>'[1]PROGRAMACION ANUAL -2012'!$AA$400</f>
        <v>35</v>
      </c>
      <c r="F152" s="732"/>
      <c r="G152" s="735"/>
      <c r="H152" s="738"/>
      <c r="I152" s="735"/>
      <c r="J152" s="724"/>
      <c r="K152" s="724"/>
      <c r="L152" s="724"/>
      <c r="M152" s="724"/>
      <c r="N152" s="724"/>
      <c r="O152" s="724"/>
      <c r="P152" s="724"/>
      <c r="Q152" s="724"/>
      <c r="R152" s="77"/>
      <c r="S152" s="257"/>
      <c r="T152" s="257"/>
      <c r="U152" s="257"/>
      <c r="V152" s="257"/>
      <c r="W152" s="257"/>
      <c r="X152" s="257"/>
      <c r="Y152" s="257"/>
      <c r="Z152" s="257"/>
      <c r="AA152" s="257"/>
    </row>
    <row r="153" spans="1:27">
      <c r="A153" s="282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S153" s="257"/>
      <c r="T153" s="257"/>
      <c r="U153" s="257"/>
      <c r="V153" s="257"/>
      <c r="W153" s="257"/>
      <c r="X153" s="257"/>
      <c r="Y153" s="257"/>
      <c r="Z153" s="257"/>
      <c r="AA153" s="257"/>
    </row>
    <row r="154" spans="1:27">
      <c r="A154" s="728" t="s">
        <v>506</v>
      </c>
      <c r="B154" s="728"/>
      <c r="C154" s="728"/>
      <c r="D154" s="728"/>
      <c r="E154" s="728"/>
      <c r="F154" s="728"/>
      <c r="G154" s="728"/>
      <c r="H154" s="728"/>
      <c r="I154" s="728"/>
      <c r="J154" s="728"/>
      <c r="K154" s="728"/>
      <c r="L154" s="728"/>
      <c r="M154" s="728"/>
      <c r="N154" s="728"/>
      <c r="S154" s="257"/>
      <c r="T154" s="257"/>
      <c r="U154" s="257"/>
      <c r="V154" s="257"/>
      <c r="W154" s="257"/>
      <c r="X154" s="257"/>
      <c r="Y154" s="257"/>
      <c r="Z154" s="257"/>
      <c r="AA154" s="257"/>
    </row>
    <row r="155" spans="1:27">
      <c r="A155" s="728" t="s">
        <v>507</v>
      </c>
      <c r="B155" s="728"/>
      <c r="C155" s="728"/>
      <c r="D155" s="728"/>
      <c r="E155" s="728"/>
      <c r="F155" s="728"/>
      <c r="G155" s="728"/>
      <c r="H155" s="728"/>
      <c r="I155" s="728"/>
      <c r="J155" s="728"/>
      <c r="K155" s="728"/>
      <c r="L155" s="728"/>
      <c r="M155" s="728"/>
      <c r="N155" s="728"/>
      <c r="S155" s="257"/>
      <c r="T155" s="257"/>
      <c r="U155" s="257"/>
      <c r="V155" s="257"/>
      <c r="W155" s="257"/>
      <c r="X155" s="257"/>
      <c r="Y155" s="257"/>
      <c r="Z155" s="257"/>
      <c r="AA155" s="257"/>
    </row>
    <row r="156" spans="1:27">
      <c r="A156" s="728" t="s">
        <v>508</v>
      </c>
      <c r="B156" s="728"/>
      <c r="C156" s="728"/>
      <c r="D156" s="728"/>
      <c r="E156" s="728"/>
      <c r="F156" s="728"/>
      <c r="G156" s="728"/>
      <c r="H156" s="257"/>
      <c r="I156" s="257"/>
      <c r="J156" s="257"/>
      <c r="K156" s="257"/>
      <c r="L156" s="257"/>
      <c r="M156" s="257"/>
      <c r="N156" s="257"/>
      <c r="S156" s="257"/>
      <c r="T156" s="257"/>
      <c r="U156" s="257"/>
      <c r="V156" s="257"/>
      <c r="W156" s="257"/>
      <c r="X156" s="257"/>
      <c r="Y156" s="257"/>
      <c r="Z156" s="257"/>
      <c r="AA156" s="257"/>
    </row>
    <row r="157" spans="1:27">
      <c r="A157" s="257"/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S157" s="257"/>
      <c r="T157" s="257"/>
      <c r="U157" s="257"/>
      <c r="V157" s="257"/>
      <c r="W157" s="257"/>
      <c r="X157" s="257"/>
      <c r="Y157" s="257"/>
      <c r="Z157" s="257"/>
      <c r="AA157" s="257"/>
    </row>
    <row r="158" spans="1:27">
      <c r="A158" s="257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S158" s="257"/>
      <c r="T158" s="257"/>
      <c r="U158" s="257"/>
      <c r="V158" s="257"/>
      <c r="W158" s="257"/>
      <c r="X158" s="257"/>
      <c r="Y158" s="257"/>
      <c r="Z158" s="257"/>
      <c r="AA158" s="257"/>
    </row>
    <row r="159" spans="1:27">
      <c r="A159" s="257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S159" s="257"/>
      <c r="T159" s="257"/>
      <c r="U159" s="257"/>
      <c r="V159" s="257"/>
      <c r="W159" s="257"/>
      <c r="X159" s="257"/>
      <c r="Y159" s="257"/>
      <c r="Z159" s="257"/>
      <c r="AA159" s="257"/>
    </row>
    <row r="160" spans="1:27" ht="15.75">
      <c r="A160" s="782" t="s">
        <v>467</v>
      </c>
      <c r="B160" s="782"/>
      <c r="C160" s="782"/>
      <c r="D160" s="782"/>
      <c r="E160" s="782"/>
      <c r="F160" s="782"/>
      <c r="G160" s="782"/>
      <c r="H160" s="782"/>
      <c r="I160" s="782"/>
      <c r="J160" s="782"/>
      <c r="K160" s="782"/>
      <c r="L160" s="782"/>
      <c r="M160" s="782"/>
      <c r="N160" s="782"/>
      <c r="O160" s="256"/>
      <c r="P160" s="256"/>
      <c r="Q160" s="256"/>
      <c r="S160" s="257"/>
      <c r="T160" s="257"/>
      <c r="U160" s="257"/>
      <c r="V160" s="257"/>
      <c r="W160" s="257"/>
      <c r="X160" s="257"/>
      <c r="Y160" s="257"/>
      <c r="Z160" s="257"/>
      <c r="AA160" s="257"/>
    </row>
    <row r="161" spans="1:27" ht="15.75">
      <c r="A161" s="673" t="s">
        <v>468</v>
      </c>
      <c r="B161" s="673"/>
      <c r="C161" s="673"/>
      <c r="D161" s="673"/>
      <c r="E161" s="673"/>
      <c r="F161" s="673"/>
      <c r="G161" s="673"/>
      <c r="H161" s="673"/>
      <c r="I161" s="673"/>
      <c r="J161" s="673"/>
      <c r="K161" s="673"/>
      <c r="L161" s="673"/>
      <c r="M161" s="673"/>
      <c r="N161" s="673"/>
      <c r="O161" s="256"/>
      <c r="P161" s="256"/>
      <c r="Q161" s="256"/>
      <c r="S161" s="257"/>
      <c r="T161" s="257"/>
      <c r="U161" s="257"/>
      <c r="V161" s="257"/>
      <c r="W161" s="257"/>
      <c r="X161" s="257"/>
      <c r="Y161" s="257"/>
      <c r="Z161" s="257"/>
      <c r="AA161" s="257"/>
    </row>
    <row r="162" spans="1:27">
      <c r="A162" s="259" t="s">
        <v>469</v>
      </c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S162" s="257"/>
      <c r="T162" s="257"/>
      <c r="U162" s="257"/>
      <c r="V162" s="257"/>
      <c r="W162" s="257"/>
      <c r="X162" s="257"/>
      <c r="Y162" s="257"/>
      <c r="Z162" s="257"/>
      <c r="AA162" s="257"/>
    </row>
    <row r="163" spans="1:27" ht="15.75" thickBot="1">
      <c r="A163" s="262" t="s">
        <v>551</v>
      </c>
      <c r="B163" s="263"/>
      <c r="C163" s="263"/>
      <c r="D163" s="263"/>
      <c r="E163" s="263"/>
      <c r="F163" s="263"/>
      <c r="G163" s="263"/>
      <c r="H163" s="89"/>
      <c r="I163" s="90"/>
      <c r="J163" s="90"/>
      <c r="K163" s="90"/>
      <c r="L163" s="90"/>
      <c r="M163" s="90"/>
      <c r="N163" s="89"/>
      <c r="O163" s="89"/>
      <c r="P163" s="89"/>
      <c r="Q163" s="89"/>
      <c r="S163" s="257"/>
      <c r="T163" s="257"/>
      <c r="U163" s="257"/>
      <c r="V163" s="257"/>
      <c r="W163" s="257"/>
      <c r="X163" s="257"/>
      <c r="Y163" s="257"/>
      <c r="Z163" s="257"/>
      <c r="AA163" s="257"/>
    </row>
    <row r="164" spans="1:27" ht="15.75" thickBot="1">
      <c r="A164" s="740" t="s">
        <v>471</v>
      </c>
      <c r="B164" s="761" t="s">
        <v>472</v>
      </c>
      <c r="C164" s="762"/>
      <c r="D164" s="762"/>
      <c r="E164" s="763"/>
      <c r="F164" s="761" t="s">
        <v>473</v>
      </c>
      <c r="G164" s="762"/>
      <c r="H164" s="762"/>
      <c r="I164" s="763"/>
      <c r="J164" s="764" t="s">
        <v>474</v>
      </c>
      <c r="K164" s="765"/>
      <c r="L164" s="265"/>
      <c r="M164" s="265"/>
      <c r="N164" s="766" t="s">
        <v>172</v>
      </c>
      <c r="O164" s="767"/>
      <c r="P164" s="767"/>
      <c r="Q164" s="768"/>
      <c r="R164" s="740" t="s">
        <v>475</v>
      </c>
      <c r="S164" s="257"/>
      <c r="T164" s="257"/>
      <c r="U164" s="257"/>
      <c r="V164" s="257"/>
      <c r="W164" s="257"/>
      <c r="X164" s="257"/>
      <c r="Y164" s="257"/>
      <c r="Z164" s="257"/>
      <c r="AA164" s="257"/>
    </row>
    <row r="165" spans="1:27" ht="15.75" thickBot="1">
      <c r="A165" s="741"/>
      <c r="B165" s="742" t="s">
        <v>476</v>
      </c>
      <c r="C165" s="744" t="s">
        <v>477</v>
      </c>
      <c r="D165" s="746" t="s">
        <v>180</v>
      </c>
      <c r="E165" s="746" t="s">
        <v>478</v>
      </c>
      <c r="F165" s="748" t="s">
        <v>173</v>
      </c>
      <c r="G165" s="744" t="s">
        <v>479</v>
      </c>
      <c r="H165" s="750" t="s">
        <v>480</v>
      </c>
      <c r="I165" s="752" t="s">
        <v>478</v>
      </c>
      <c r="J165" s="754" t="s">
        <v>481</v>
      </c>
      <c r="K165" s="754" t="s">
        <v>482</v>
      </c>
      <c r="L165" s="756" t="s">
        <v>185</v>
      </c>
      <c r="M165" s="758" t="s">
        <v>186</v>
      </c>
      <c r="N165" s="769"/>
      <c r="O165" s="770"/>
      <c r="P165" s="770"/>
      <c r="Q165" s="771"/>
      <c r="R165" s="741"/>
      <c r="S165" s="257"/>
      <c r="T165" s="257"/>
      <c r="U165" s="257"/>
      <c r="V165" s="257"/>
      <c r="W165" s="257"/>
      <c r="X165" s="257"/>
      <c r="Y165" s="257"/>
      <c r="Z165" s="257"/>
      <c r="AA165" s="257"/>
    </row>
    <row r="166" spans="1:27" ht="15.75" thickBot="1">
      <c r="A166" s="741"/>
      <c r="B166" s="743"/>
      <c r="C166" s="745"/>
      <c r="D166" s="747"/>
      <c r="E166" s="747"/>
      <c r="F166" s="779"/>
      <c r="G166" s="745"/>
      <c r="H166" s="759"/>
      <c r="I166" s="781"/>
      <c r="J166" s="754"/>
      <c r="K166" s="754"/>
      <c r="L166" s="757"/>
      <c r="M166" s="759"/>
      <c r="N166" s="266" t="s">
        <v>187</v>
      </c>
      <c r="O166" s="267" t="s">
        <v>188</v>
      </c>
      <c r="P166" s="268" t="s">
        <v>189</v>
      </c>
      <c r="Q166" s="269" t="s">
        <v>190</v>
      </c>
      <c r="R166" s="741"/>
      <c r="S166" s="257"/>
      <c r="T166" s="257"/>
      <c r="U166" s="257"/>
      <c r="V166" s="257"/>
      <c r="W166" s="257"/>
      <c r="X166" s="257"/>
      <c r="Y166" s="257"/>
      <c r="Z166" s="257"/>
      <c r="AA166" s="257"/>
    </row>
    <row r="167" spans="1:27" ht="30" customHeight="1">
      <c r="A167" s="783" t="s">
        <v>552</v>
      </c>
      <c r="B167" s="793" t="s">
        <v>145</v>
      </c>
      <c r="C167" s="99" t="s">
        <v>553</v>
      </c>
      <c r="D167" s="292" t="s">
        <v>554</v>
      </c>
      <c r="E167" s="101">
        <f>'[1]PROGRAMACION ANUAL -2012'!$AA$438</f>
        <v>26740</v>
      </c>
      <c r="F167" s="794"/>
      <c r="G167" s="725" t="s">
        <v>555</v>
      </c>
      <c r="H167" s="783" t="s">
        <v>556</v>
      </c>
      <c r="I167" s="783">
        <v>308940</v>
      </c>
      <c r="J167" s="783">
        <v>273242</v>
      </c>
      <c r="K167" s="783"/>
      <c r="L167" s="722"/>
      <c r="M167" s="722"/>
      <c r="N167" s="722"/>
      <c r="O167" s="722"/>
      <c r="P167" s="722"/>
      <c r="Q167" s="722"/>
      <c r="R167" s="77"/>
      <c r="S167" s="257"/>
      <c r="T167" s="257"/>
      <c r="U167" s="257"/>
      <c r="V167" s="257"/>
      <c r="W167" s="257"/>
      <c r="X167" s="257"/>
      <c r="Y167" s="257"/>
      <c r="Z167" s="257"/>
      <c r="AA167" s="257"/>
    </row>
    <row r="168" spans="1:27" ht="31.5" customHeight="1">
      <c r="A168" s="783"/>
      <c r="B168" s="788"/>
      <c r="C168" s="99" t="s">
        <v>557</v>
      </c>
      <c r="D168" s="292" t="s">
        <v>554</v>
      </c>
      <c r="E168" s="101">
        <f>'[1]PROGRAMACION ANUAL -2012'!$AA$443</f>
        <v>282200</v>
      </c>
      <c r="F168" s="794"/>
      <c r="G168" s="726"/>
      <c r="H168" s="783"/>
      <c r="I168" s="783"/>
      <c r="J168" s="783"/>
      <c r="K168" s="783"/>
      <c r="L168" s="724"/>
      <c r="M168" s="724"/>
      <c r="N168" s="724"/>
      <c r="O168" s="724"/>
      <c r="P168" s="724"/>
      <c r="Q168" s="724"/>
      <c r="R168" s="77"/>
      <c r="S168" s="257"/>
      <c r="T168" s="257"/>
      <c r="U168" s="257"/>
      <c r="V168" s="257"/>
      <c r="W168" s="257"/>
      <c r="X168" s="257"/>
      <c r="Y168" s="257"/>
      <c r="Z168" s="257"/>
      <c r="AA168" s="257"/>
    </row>
    <row r="169" spans="1:27" ht="24.75" customHeight="1">
      <c r="A169" s="783"/>
      <c r="B169" s="788"/>
      <c r="C169" s="99" t="s">
        <v>558</v>
      </c>
      <c r="D169" s="137" t="s">
        <v>411</v>
      </c>
      <c r="E169" s="101">
        <f>'[1]PROGRAMACION ANUAL -2012'!$AA$447</f>
        <v>7</v>
      </c>
      <c r="F169" s="730" t="s">
        <v>541</v>
      </c>
      <c r="G169" s="725" t="s">
        <v>559</v>
      </c>
      <c r="H169" s="725" t="s">
        <v>411</v>
      </c>
      <c r="I169" s="733">
        <v>1270</v>
      </c>
      <c r="J169" s="733"/>
      <c r="K169" s="733"/>
      <c r="L169" s="722"/>
      <c r="M169" s="722"/>
      <c r="N169" s="722"/>
      <c r="O169" s="722"/>
      <c r="P169" s="722"/>
      <c r="Q169" s="722"/>
      <c r="R169" s="77"/>
      <c r="S169" s="257"/>
      <c r="T169" s="257"/>
      <c r="U169" s="257"/>
      <c r="V169" s="257"/>
      <c r="W169" s="257"/>
      <c r="X169" s="257"/>
      <c r="Y169" s="257"/>
      <c r="Z169" s="257"/>
      <c r="AA169" s="257"/>
    </row>
    <row r="170" spans="1:27" ht="24.75" customHeight="1">
      <c r="A170" s="783"/>
      <c r="B170" s="789"/>
      <c r="C170" s="99" t="s">
        <v>560</v>
      </c>
      <c r="D170" s="137" t="s">
        <v>411</v>
      </c>
      <c r="E170" s="101">
        <f>'[1]PROGRAMACION ANUAL -2012'!$AA$450</f>
        <v>6</v>
      </c>
      <c r="F170" s="731"/>
      <c r="G170" s="726"/>
      <c r="H170" s="726"/>
      <c r="I170" s="734"/>
      <c r="J170" s="734"/>
      <c r="K170" s="734"/>
      <c r="L170" s="723"/>
      <c r="M170" s="723"/>
      <c r="N170" s="723"/>
      <c r="O170" s="723"/>
      <c r="P170" s="723"/>
      <c r="Q170" s="723"/>
      <c r="R170" s="77"/>
      <c r="S170" s="257"/>
      <c r="T170" s="257"/>
      <c r="U170" s="257"/>
      <c r="V170" s="257"/>
      <c r="W170" s="257"/>
      <c r="X170" s="257"/>
      <c r="Y170" s="257"/>
      <c r="Z170" s="257"/>
      <c r="AA170" s="257"/>
    </row>
    <row r="171" spans="1:27" ht="85.5" customHeight="1">
      <c r="A171" s="783"/>
      <c r="B171" s="383" t="s">
        <v>561</v>
      </c>
      <c r="C171" s="111" t="s">
        <v>562</v>
      </c>
      <c r="D171" s="137" t="s">
        <v>411</v>
      </c>
      <c r="E171" s="101">
        <f>'[1]PROGRAMACION ANUAL -2012'!$AA$454</f>
        <v>36</v>
      </c>
      <c r="F171" s="731"/>
      <c r="G171" s="726"/>
      <c r="H171" s="726"/>
      <c r="I171" s="734"/>
      <c r="J171" s="734"/>
      <c r="K171" s="734"/>
      <c r="L171" s="723"/>
      <c r="M171" s="723"/>
      <c r="N171" s="723"/>
      <c r="O171" s="723"/>
      <c r="P171" s="723"/>
      <c r="Q171" s="723"/>
      <c r="R171" s="77"/>
      <c r="S171" s="257"/>
      <c r="T171" s="257"/>
      <c r="U171" s="257"/>
      <c r="V171" s="257"/>
      <c r="W171" s="257"/>
      <c r="X171" s="257"/>
      <c r="Y171" s="257"/>
      <c r="Z171" s="257"/>
      <c r="AA171" s="257"/>
    </row>
    <row r="172" spans="1:27" ht="54" customHeight="1">
      <c r="A172" s="783" t="s">
        <v>563</v>
      </c>
      <c r="B172" s="784" t="s">
        <v>564</v>
      </c>
      <c r="C172" s="111" t="s">
        <v>565</v>
      </c>
      <c r="D172" s="137" t="s">
        <v>411</v>
      </c>
      <c r="E172" s="101">
        <f>'[1]PROGRAMACION ANUAL -2012'!$AA$434</f>
        <v>723</v>
      </c>
      <c r="F172" s="731"/>
      <c r="G172" s="726"/>
      <c r="H172" s="726"/>
      <c r="I172" s="734"/>
      <c r="J172" s="734"/>
      <c r="K172" s="734"/>
      <c r="L172" s="723"/>
      <c r="M172" s="723"/>
      <c r="N172" s="723"/>
      <c r="O172" s="723"/>
      <c r="P172" s="723"/>
      <c r="Q172" s="723"/>
      <c r="R172" s="77"/>
      <c r="S172" s="257"/>
      <c r="T172" s="257"/>
      <c r="U172" s="257"/>
      <c r="V172" s="257"/>
      <c r="W172" s="257"/>
      <c r="X172" s="257"/>
      <c r="Y172" s="257"/>
      <c r="Z172" s="257"/>
      <c r="AA172" s="257"/>
    </row>
    <row r="173" spans="1:27" ht="39" customHeight="1">
      <c r="A173" s="783"/>
      <c r="B173" s="785"/>
      <c r="C173" s="111" t="s">
        <v>566</v>
      </c>
      <c r="D173" s="137" t="s">
        <v>411</v>
      </c>
      <c r="E173" s="101">
        <f>'[1]PROGRAMACION ANUAL -2012'!$AA$618</f>
        <v>24</v>
      </c>
      <c r="F173" s="731"/>
      <c r="G173" s="726"/>
      <c r="H173" s="726"/>
      <c r="I173" s="734"/>
      <c r="J173" s="734"/>
      <c r="K173" s="734"/>
      <c r="L173" s="723"/>
      <c r="M173" s="723"/>
      <c r="N173" s="723"/>
      <c r="O173" s="723"/>
      <c r="P173" s="723"/>
      <c r="Q173" s="723"/>
      <c r="R173" s="77"/>
      <c r="S173" s="257"/>
      <c r="T173" s="257"/>
      <c r="U173" s="257"/>
      <c r="V173" s="257"/>
      <c r="W173" s="257"/>
      <c r="X173" s="257"/>
      <c r="Y173" s="257"/>
      <c r="Z173" s="257"/>
      <c r="AA173" s="257"/>
    </row>
    <row r="174" spans="1:27" ht="24.75" customHeight="1">
      <c r="A174" s="783"/>
      <c r="B174" s="786"/>
      <c r="C174" s="111" t="s">
        <v>567</v>
      </c>
      <c r="D174" s="137" t="s">
        <v>411</v>
      </c>
      <c r="E174" s="101">
        <f>'[1]PROGRAMACION ANUAL -2012'!$AA$639</f>
        <v>16</v>
      </c>
      <c r="F174" s="731"/>
      <c r="G174" s="726"/>
      <c r="H174" s="726"/>
      <c r="I174" s="734"/>
      <c r="J174" s="734"/>
      <c r="K174" s="734"/>
      <c r="L174" s="723"/>
      <c r="M174" s="723"/>
      <c r="N174" s="723"/>
      <c r="O174" s="723"/>
      <c r="P174" s="723"/>
      <c r="Q174" s="723"/>
      <c r="R174" s="77"/>
      <c r="S174" s="257"/>
      <c r="T174" s="257"/>
      <c r="U174" s="257"/>
      <c r="V174" s="257"/>
      <c r="W174" s="257"/>
      <c r="X174" s="257"/>
      <c r="Y174" s="257"/>
      <c r="Z174" s="257"/>
      <c r="AA174" s="257"/>
    </row>
    <row r="175" spans="1:27" ht="20.25" customHeight="1">
      <c r="A175" s="783"/>
      <c r="B175" s="787" t="s">
        <v>60</v>
      </c>
      <c r="C175" s="111" t="s">
        <v>568</v>
      </c>
      <c r="D175" s="137" t="s">
        <v>411</v>
      </c>
      <c r="E175" s="101">
        <f>'[1]PROGRAMACION ANUAL -2012'!$AA$643</f>
        <v>374</v>
      </c>
      <c r="F175" s="731"/>
      <c r="G175" s="726"/>
      <c r="H175" s="726"/>
      <c r="I175" s="734"/>
      <c r="J175" s="734"/>
      <c r="K175" s="734"/>
      <c r="L175" s="723"/>
      <c r="M175" s="723"/>
      <c r="N175" s="723"/>
      <c r="O175" s="723"/>
      <c r="P175" s="723"/>
      <c r="Q175" s="723"/>
      <c r="R175" s="77"/>
      <c r="S175" s="257"/>
      <c r="T175" s="257"/>
      <c r="U175" s="257"/>
      <c r="V175" s="257"/>
      <c r="W175" s="257"/>
      <c r="X175" s="257"/>
      <c r="Y175" s="257"/>
      <c r="Z175" s="257"/>
      <c r="AA175" s="257"/>
    </row>
    <row r="176" spans="1:27" ht="30" customHeight="1">
      <c r="A176" s="783"/>
      <c r="B176" s="788"/>
      <c r="C176" s="111" t="s">
        <v>569</v>
      </c>
      <c r="D176" s="137" t="s">
        <v>411</v>
      </c>
      <c r="E176" s="101">
        <f>'[1]PROGRAMACION ANUAL -2012'!$AA$654</f>
        <v>24</v>
      </c>
      <c r="F176" s="731"/>
      <c r="G176" s="726"/>
      <c r="H176" s="726"/>
      <c r="I176" s="734"/>
      <c r="J176" s="734"/>
      <c r="K176" s="734"/>
      <c r="L176" s="723"/>
      <c r="M176" s="723"/>
      <c r="N176" s="723"/>
      <c r="O176" s="723"/>
      <c r="P176" s="723"/>
      <c r="Q176" s="723"/>
      <c r="R176" s="77"/>
      <c r="S176" s="257"/>
      <c r="T176" s="257"/>
      <c r="U176" s="257"/>
      <c r="V176" s="257"/>
      <c r="W176" s="257"/>
      <c r="X176" s="257"/>
      <c r="Y176" s="257"/>
      <c r="Z176" s="257"/>
      <c r="AA176" s="257"/>
    </row>
    <row r="177" spans="1:27" ht="33" customHeight="1">
      <c r="A177" s="783"/>
      <c r="B177" s="788"/>
      <c r="C177" s="111" t="s">
        <v>570</v>
      </c>
      <c r="D177" s="137" t="s">
        <v>411</v>
      </c>
      <c r="E177" s="101">
        <f>'[1]PROGRAMACION ANUAL -2012'!$AA$662</f>
        <v>48</v>
      </c>
      <c r="F177" s="731"/>
      <c r="G177" s="726"/>
      <c r="H177" s="726"/>
      <c r="I177" s="734"/>
      <c r="J177" s="734"/>
      <c r="K177" s="734"/>
      <c r="L177" s="723"/>
      <c r="M177" s="723"/>
      <c r="N177" s="723"/>
      <c r="O177" s="723"/>
      <c r="P177" s="723"/>
      <c r="Q177" s="723"/>
      <c r="R177" s="77"/>
      <c r="S177" s="257"/>
      <c r="T177" s="257"/>
      <c r="U177" s="257"/>
      <c r="V177" s="257"/>
      <c r="W177" s="257"/>
      <c r="X177" s="257"/>
      <c r="Y177" s="257"/>
      <c r="Z177" s="257"/>
      <c r="AA177" s="257"/>
    </row>
    <row r="178" spans="1:27" ht="41.25" customHeight="1">
      <c r="A178" s="783"/>
      <c r="B178" s="788"/>
      <c r="C178" s="111" t="s">
        <v>571</v>
      </c>
      <c r="D178" s="137" t="s">
        <v>411</v>
      </c>
      <c r="E178" s="101">
        <f>'[1]PROGRAMACION ANUAL -2012'!$AA$681</f>
        <v>12</v>
      </c>
      <c r="F178" s="732"/>
      <c r="G178" s="727"/>
      <c r="H178" s="727"/>
      <c r="I178" s="735"/>
      <c r="J178" s="735"/>
      <c r="K178" s="735"/>
      <c r="L178" s="724"/>
      <c r="M178" s="724"/>
      <c r="N178" s="724"/>
      <c r="O178" s="724"/>
      <c r="P178" s="724"/>
      <c r="Q178" s="724"/>
      <c r="R178" s="77"/>
      <c r="S178" s="257"/>
      <c r="T178" s="257"/>
      <c r="U178" s="257"/>
      <c r="V178" s="257"/>
      <c r="W178" s="257"/>
      <c r="X178" s="257"/>
      <c r="Y178" s="257"/>
      <c r="Z178" s="257"/>
      <c r="AA178" s="257"/>
    </row>
    <row r="179" spans="1:27" ht="24">
      <c r="A179" s="783"/>
      <c r="B179" s="788"/>
      <c r="C179" s="111" t="s">
        <v>572</v>
      </c>
      <c r="D179" s="137" t="s">
        <v>411</v>
      </c>
      <c r="E179" s="101">
        <f>'[1]PROGRAMACION ANUAL -2012'!$AA$592</f>
        <v>26</v>
      </c>
      <c r="F179" s="293" t="s">
        <v>573</v>
      </c>
      <c r="G179" s="119" t="s">
        <v>574</v>
      </c>
      <c r="H179" s="119" t="s">
        <v>411</v>
      </c>
      <c r="I179" s="294">
        <f>$E$179</f>
        <v>26</v>
      </c>
      <c r="J179" s="288">
        <v>20</v>
      </c>
      <c r="K179" s="288"/>
      <c r="L179" s="77"/>
      <c r="M179" s="77"/>
      <c r="N179" s="77"/>
      <c r="O179" s="77"/>
      <c r="P179" s="77"/>
      <c r="Q179" s="77"/>
      <c r="R179" s="77"/>
      <c r="S179" s="257"/>
      <c r="T179" s="257"/>
      <c r="U179" s="257"/>
      <c r="V179" s="257"/>
      <c r="W179" s="257"/>
      <c r="X179" s="257"/>
      <c r="Y179" s="257"/>
      <c r="Z179" s="257"/>
      <c r="AA179" s="257"/>
    </row>
    <row r="180" spans="1:27" ht="29.25" customHeight="1">
      <c r="A180" s="783"/>
      <c r="B180" s="789"/>
      <c r="C180" s="111" t="s">
        <v>575</v>
      </c>
      <c r="D180" s="137" t="s">
        <v>411</v>
      </c>
      <c r="E180" s="101">
        <f>'[1]PROGRAMACION ANUAL -2012'!$AA$625</f>
        <v>12</v>
      </c>
      <c r="F180" s="293" t="s">
        <v>576</v>
      </c>
      <c r="G180" s="119" t="s">
        <v>577</v>
      </c>
      <c r="H180" s="119" t="s">
        <v>411</v>
      </c>
      <c r="I180" s="294">
        <f>$E$180</f>
        <v>12</v>
      </c>
      <c r="J180" s="288"/>
      <c r="K180" s="288"/>
      <c r="L180" s="77"/>
      <c r="M180" s="77"/>
      <c r="N180" s="77"/>
      <c r="O180" s="77"/>
      <c r="P180" s="77"/>
      <c r="Q180" s="77"/>
      <c r="R180" s="77"/>
      <c r="S180" s="257"/>
      <c r="T180" s="257"/>
      <c r="U180" s="257"/>
      <c r="V180" s="257"/>
      <c r="W180" s="257"/>
      <c r="X180" s="257"/>
      <c r="Y180" s="257"/>
      <c r="Z180" s="257"/>
      <c r="AA180" s="257"/>
    </row>
    <row r="181" spans="1:27" ht="21" customHeight="1">
      <c r="A181" s="783"/>
      <c r="B181" s="790" t="s">
        <v>147</v>
      </c>
      <c r="C181" s="295" t="s">
        <v>578</v>
      </c>
      <c r="D181" s="276" t="s">
        <v>556</v>
      </c>
      <c r="E181" s="130">
        <f>'[1]PROGRAMACION ANUAL -2012'!$AA$339</f>
        <v>3500</v>
      </c>
      <c r="F181" s="730" t="s">
        <v>579</v>
      </c>
      <c r="G181" s="775" t="s">
        <v>580</v>
      </c>
      <c r="H181" s="736" t="s">
        <v>581</v>
      </c>
      <c r="I181" s="772">
        <v>292706</v>
      </c>
      <c r="J181" s="733"/>
      <c r="K181" s="733"/>
      <c r="L181" s="722"/>
      <c r="M181" s="722"/>
      <c r="N181" s="722"/>
      <c r="O181" s="722"/>
      <c r="P181" s="722"/>
      <c r="Q181" s="722"/>
      <c r="R181" s="77"/>
      <c r="S181" s="257"/>
      <c r="T181" s="257"/>
      <c r="U181" s="257"/>
      <c r="V181" s="257"/>
      <c r="W181" s="257"/>
      <c r="X181" s="257"/>
      <c r="Y181" s="257"/>
      <c r="Z181" s="257"/>
      <c r="AA181" s="257"/>
    </row>
    <row r="182" spans="1:27" ht="26.25" customHeight="1">
      <c r="A182" s="783"/>
      <c r="B182" s="791"/>
      <c r="C182" s="270" t="s">
        <v>582</v>
      </c>
      <c r="D182" s="137" t="s">
        <v>498</v>
      </c>
      <c r="E182" s="101">
        <f>'[1]PROGRAMACION ANUAL -2012'!$AA$346</f>
        <v>35206</v>
      </c>
      <c r="F182" s="731"/>
      <c r="G182" s="776"/>
      <c r="H182" s="737"/>
      <c r="I182" s="773"/>
      <c r="J182" s="734"/>
      <c r="K182" s="734"/>
      <c r="L182" s="723"/>
      <c r="M182" s="723"/>
      <c r="N182" s="723"/>
      <c r="O182" s="723"/>
      <c r="P182" s="723"/>
      <c r="Q182" s="723"/>
      <c r="R182" s="77"/>
      <c r="S182" s="257"/>
      <c r="T182" s="257"/>
      <c r="U182" s="257"/>
      <c r="V182" s="257"/>
      <c r="W182" s="257"/>
      <c r="X182" s="257"/>
      <c r="Y182" s="257"/>
      <c r="Z182" s="257"/>
      <c r="AA182" s="257"/>
    </row>
    <row r="183" spans="1:27" ht="27.75" customHeight="1">
      <c r="A183" s="783"/>
      <c r="B183" s="791"/>
      <c r="C183" s="270" t="s">
        <v>583</v>
      </c>
      <c r="D183" s="137" t="s">
        <v>498</v>
      </c>
      <c r="E183" s="101">
        <f>'[1]PROGRAMACION ANUAL -2012'!$AA$352</f>
        <v>235600</v>
      </c>
      <c r="F183" s="731"/>
      <c r="G183" s="776"/>
      <c r="H183" s="737"/>
      <c r="I183" s="773"/>
      <c r="J183" s="734"/>
      <c r="K183" s="734"/>
      <c r="L183" s="723"/>
      <c r="M183" s="723"/>
      <c r="N183" s="723"/>
      <c r="O183" s="723"/>
      <c r="P183" s="723"/>
      <c r="Q183" s="723"/>
      <c r="R183" s="77"/>
      <c r="S183" s="257"/>
      <c r="T183" s="257"/>
      <c r="U183" s="257"/>
      <c r="V183" s="257"/>
      <c r="W183" s="257"/>
      <c r="X183" s="257"/>
      <c r="Y183" s="257"/>
      <c r="Z183" s="257"/>
      <c r="AA183" s="257"/>
    </row>
    <row r="184" spans="1:27" ht="30" customHeight="1">
      <c r="A184" s="783"/>
      <c r="B184" s="792"/>
      <c r="C184" s="270" t="s">
        <v>584</v>
      </c>
      <c r="D184" s="137" t="s">
        <v>498</v>
      </c>
      <c r="E184" s="101">
        <f>'[1]PROGRAMACION ANUAL -2012'!$AA$356</f>
        <v>18400</v>
      </c>
      <c r="F184" s="732"/>
      <c r="G184" s="777"/>
      <c r="H184" s="738"/>
      <c r="I184" s="774"/>
      <c r="J184" s="735"/>
      <c r="K184" s="735"/>
      <c r="L184" s="724"/>
      <c r="M184" s="724"/>
      <c r="N184" s="724"/>
      <c r="O184" s="724"/>
      <c r="P184" s="724"/>
      <c r="Q184" s="724"/>
      <c r="R184" s="77"/>
      <c r="S184" s="257"/>
      <c r="T184" s="257"/>
      <c r="U184" s="257"/>
      <c r="V184" s="257"/>
      <c r="W184" s="257"/>
      <c r="X184" s="257"/>
      <c r="Y184" s="257"/>
      <c r="Z184" s="257"/>
      <c r="AA184" s="257"/>
    </row>
    <row r="185" spans="1:27">
      <c r="A185" s="257"/>
      <c r="B185" s="257"/>
      <c r="C185" s="257"/>
      <c r="D185" s="257"/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</row>
    <row r="186" spans="1:27">
      <c r="A186" s="728" t="s">
        <v>506</v>
      </c>
      <c r="B186" s="728"/>
      <c r="C186" s="728"/>
      <c r="D186" s="728"/>
      <c r="E186" s="728"/>
      <c r="F186" s="728"/>
      <c r="G186" s="728"/>
      <c r="H186" s="728"/>
      <c r="I186" s="728"/>
      <c r="J186" s="728"/>
      <c r="K186" s="728"/>
      <c r="L186" s="728"/>
      <c r="M186" s="728"/>
      <c r="N186" s="728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</row>
    <row r="187" spans="1:27">
      <c r="A187" s="728" t="s">
        <v>507</v>
      </c>
      <c r="B187" s="728"/>
      <c r="C187" s="728"/>
      <c r="D187" s="728"/>
      <c r="E187" s="728"/>
      <c r="F187" s="728"/>
      <c r="G187" s="728"/>
      <c r="H187" s="728"/>
      <c r="I187" s="728"/>
      <c r="J187" s="728"/>
      <c r="K187" s="728"/>
      <c r="L187" s="728"/>
      <c r="M187" s="728"/>
      <c r="N187" s="728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</row>
    <row r="188" spans="1:27">
      <c r="A188" s="728" t="s">
        <v>508</v>
      </c>
      <c r="B188" s="728"/>
      <c r="C188" s="728"/>
      <c r="D188" s="728"/>
      <c r="E188" s="728"/>
      <c r="F188" s="728"/>
      <c r="G188" s="728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</row>
    <row r="189" spans="1:27">
      <c r="A189" s="278"/>
      <c r="B189" s="278"/>
      <c r="C189" s="278"/>
      <c r="D189" s="278"/>
      <c r="E189" s="278"/>
      <c r="F189" s="278"/>
      <c r="G189" s="278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</row>
    <row r="190" spans="1:27">
      <c r="A190" s="257"/>
      <c r="B190" s="257"/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</row>
    <row r="191" spans="1:27">
      <c r="A191" s="257"/>
      <c r="B191" s="257"/>
      <c r="C191" s="257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7"/>
      <c r="AA191" s="257"/>
    </row>
    <row r="192" spans="1:27">
      <c r="A192" s="257"/>
      <c r="B192" s="257"/>
      <c r="C192" s="257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  <c r="U192" s="257"/>
      <c r="V192" s="257"/>
      <c r="W192" s="257"/>
      <c r="X192" s="257"/>
      <c r="Y192" s="257"/>
      <c r="Z192" s="257"/>
      <c r="AA192" s="257"/>
    </row>
    <row r="193" spans="1:27">
      <c r="A193" s="257"/>
      <c r="B193" s="257"/>
      <c r="C193" s="257"/>
      <c r="D193" s="257"/>
      <c r="E193" s="257"/>
      <c r="F193" s="257"/>
      <c r="G193" s="257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</row>
    <row r="194" spans="1:27">
      <c r="A194" s="257"/>
      <c r="B194" s="257"/>
      <c r="C194" s="257"/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  <c r="S194" s="257"/>
      <c r="T194" s="257"/>
      <c r="U194" s="257"/>
      <c r="V194" s="257"/>
      <c r="W194" s="257"/>
      <c r="X194" s="257"/>
      <c r="Y194" s="257"/>
      <c r="Z194" s="257"/>
      <c r="AA194" s="257"/>
    </row>
    <row r="195" spans="1:27" ht="15.75">
      <c r="A195" s="782" t="s">
        <v>467</v>
      </c>
      <c r="B195" s="782"/>
      <c r="C195" s="782"/>
      <c r="D195" s="782"/>
      <c r="E195" s="782"/>
      <c r="F195" s="782"/>
      <c r="G195" s="782"/>
      <c r="H195" s="782"/>
      <c r="I195" s="782"/>
      <c r="J195" s="782"/>
      <c r="K195" s="782"/>
      <c r="L195" s="782"/>
      <c r="M195" s="782"/>
      <c r="N195" s="782"/>
      <c r="O195" s="258"/>
      <c r="P195" s="258"/>
      <c r="Q195" s="258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</row>
    <row r="196" spans="1:27" ht="15.75">
      <c r="A196" s="782" t="s">
        <v>468</v>
      </c>
      <c r="B196" s="782"/>
      <c r="C196" s="782"/>
      <c r="D196" s="782"/>
      <c r="E196" s="782"/>
      <c r="F196" s="782"/>
      <c r="G196" s="782"/>
      <c r="H196" s="782"/>
      <c r="I196" s="782"/>
      <c r="J196" s="782"/>
      <c r="K196" s="782"/>
      <c r="L196" s="782"/>
      <c r="M196" s="782"/>
      <c r="N196" s="782"/>
      <c r="O196" s="258"/>
      <c r="P196" s="258"/>
      <c r="Q196" s="258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</row>
    <row r="197" spans="1:27">
      <c r="A197" s="259" t="s">
        <v>469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S197" s="257"/>
      <c r="T197" s="257"/>
      <c r="U197" s="257"/>
      <c r="V197" s="257"/>
      <c r="W197" s="257"/>
      <c r="X197" s="257"/>
      <c r="Y197" s="257"/>
      <c r="Z197" s="257"/>
      <c r="AA197" s="257"/>
    </row>
    <row r="198" spans="1:27" ht="15.75" thickBot="1">
      <c r="A198" s="262" t="s">
        <v>585</v>
      </c>
      <c r="B198" s="263"/>
      <c r="C198" s="263"/>
      <c r="D198" s="263"/>
      <c r="E198" s="263"/>
      <c r="F198" s="263"/>
      <c r="G198" s="263"/>
      <c r="H198" s="89"/>
      <c r="I198" s="90"/>
      <c r="J198" s="90"/>
      <c r="K198" s="90"/>
      <c r="L198" s="90"/>
      <c r="M198" s="90"/>
      <c r="N198" s="89"/>
      <c r="O198" s="89"/>
      <c r="P198" s="89"/>
      <c r="Q198" s="89"/>
      <c r="S198" s="257"/>
      <c r="T198" s="257"/>
      <c r="U198" s="257"/>
      <c r="V198" s="257"/>
      <c r="W198" s="257"/>
      <c r="X198" s="257"/>
      <c r="Y198" s="257"/>
      <c r="Z198" s="257"/>
      <c r="AA198" s="257"/>
    </row>
    <row r="199" spans="1:27" ht="15.75" thickBot="1">
      <c r="A199" s="740" t="s">
        <v>471</v>
      </c>
      <c r="B199" s="761" t="s">
        <v>472</v>
      </c>
      <c r="C199" s="762"/>
      <c r="D199" s="762"/>
      <c r="E199" s="763"/>
      <c r="F199" s="761" t="s">
        <v>473</v>
      </c>
      <c r="G199" s="762"/>
      <c r="H199" s="762"/>
      <c r="I199" s="763"/>
      <c r="J199" s="764" t="s">
        <v>474</v>
      </c>
      <c r="K199" s="765"/>
      <c r="L199" s="265"/>
      <c r="M199" s="265"/>
      <c r="N199" s="766" t="s">
        <v>172</v>
      </c>
      <c r="O199" s="767"/>
      <c r="P199" s="767"/>
      <c r="Q199" s="768"/>
      <c r="R199" s="740" t="s">
        <v>475</v>
      </c>
      <c r="S199" s="257"/>
      <c r="T199" s="257"/>
      <c r="U199" s="257"/>
      <c r="V199" s="257"/>
      <c r="W199" s="257"/>
      <c r="X199" s="257"/>
      <c r="Y199" s="257"/>
      <c r="Z199" s="257"/>
      <c r="AA199" s="257"/>
    </row>
    <row r="200" spans="1:27" ht="15.75" thickBot="1">
      <c r="A200" s="741"/>
      <c r="B200" s="742" t="s">
        <v>476</v>
      </c>
      <c r="C200" s="744" t="s">
        <v>477</v>
      </c>
      <c r="D200" s="746" t="s">
        <v>180</v>
      </c>
      <c r="E200" s="746" t="s">
        <v>478</v>
      </c>
      <c r="F200" s="748" t="s">
        <v>173</v>
      </c>
      <c r="G200" s="744" t="s">
        <v>479</v>
      </c>
      <c r="H200" s="750" t="s">
        <v>480</v>
      </c>
      <c r="I200" s="752" t="s">
        <v>478</v>
      </c>
      <c r="J200" s="754" t="s">
        <v>481</v>
      </c>
      <c r="K200" s="754" t="s">
        <v>482</v>
      </c>
      <c r="L200" s="756" t="s">
        <v>185</v>
      </c>
      <c r="M200" s="758" t="s">
        <v>186</v>
      </c>
      <c r="N200" s="769"/>
      <c r="O200" s="770"/>
      <c r="P200" s="770"/>
      <c r="Q200" s="771"/>
      <c r="R200" s="741"/>
      <c r="S200" s="257"/>
      <c r="T200" s="257"/>
      <c r="U200" s="257"/>
      <c r="V200" s="257"/>
      <c r="W200" s="257"/>
      <c r="X200" s="257"/>
      <c r="Y200" s="257"/>
      <c r="Z200" s="257"/>
      <c r="AA200" s="257"/>
    </row>
    <row r="201" spans="1:27" ht="15.75" thickBot="1">
      <c r="A201" s="741"/>
      <c r="B201" s="778"/>
      <c r="C201" s="745"/>
      <c r="D201" s="747"/>
      <c r="E201" s="747"/>
      <c r="F201" s="779"/>
      <c r="G201" s="780"/>
      <c r="H201" s="759"/>
      <c r="I201" s="781"/>
      <c r="J201" s="754"/>
      <c r="K201" s="754"/>
      <c r="L201" s="757"/>
      <c r="M201" s="759"/>
      <c r="N201" s="266" t="s">
        <v>187</v>
      </c>
      <c r="O201" s="267" t="s">
        <v>188</v>
      </c>
      <c r="P201" s="268" t="s">
        <v>189</v>
      </c>
      <c r="Q201" s="269" t="s">
        <v>190</v>
      </c>
      <c r="R201" s="741"/>
      <c r="S201" s="257"/>
      <c r="T201" s="257"/>
      <c r="U201" s="257"/>
      <c r="V201" s="257"/>
      <c r="W201" s="257"/>
      <c r="X201" s="257"/>
      <c r="Y201" s="257"/>
      <c r="Z201" s="257"/>
      <c r="AA201" s="257"/>
    </row>
    <row r="202" spans="1:27" ht="135" customHeight="1">
      <c r="A202" s="119" t="s">
        <v>586</v>
      </c>
      <c r="B202" s="119" t="s">
        <v>587</v>
      </c>
      <c r="C202" s="111" t="s">
        <v>588</v>
      </c>
      <c r="D202" s="276" t="s">
        <v>411</v>
      </c>
      <c r="E202" s="101">
        <f>'[1]PROGRAMACION ANUAL -2012'!$AA$649</f>
        <v>49</v>
      </c>
      <c r="F202" s="288">
        <v>5000859</v>
      </c>
      <c r="G202" s="119" t="s">
        <v>589</v>
      </c>
      <c r="H202" s="243" t="s">
        <v>411</v>
      </c>
      <c r="I202" s="288">
        <f>$E$202</f>
        <v>49</v>
      </c>
      <c r="J202" s="101"/>
      <c r="K202" s="101"/>
      <c r="L202" s="141"/>
      <c r="M202" s="141"/>
      <c r="N202" s="141"/>
      <c r="O202" s="141"/>
      <c r="P202" s="141"/>
      <c r="Q202" s="141"/>
      <c r="R202" s="77"/>
      <c r="S202" s="257"/>
      <c r="T202" s="257"/>
      <c r="U202" s="257"/>
      <c r="V202" s="257"/>
      <c r="W202" s="257"/>
      <c r="X202" s="257"/>
      <c r="Y202" s="257"/>
      <c r="Z202" s="257"/>
      <c r="AA202" s="257"/>
    </row>
    <row r="203" spans="1:27" ht="102.75" customHeight="1">
      <c r="A203" s="725" t="s">
        <v>590</v>
      </c>
      <c r="B203" s="137" t="s">
        <v>591</v>
      </c>
      <c r="C203" s="99" t="s">
        <v>592</v>
      </c>
      <c r="D203" s="137" t="s">
        <v>411</v>
      </c>
      <c r="E203" s="101">
        <f>'[1]PROGRAMACION ANUAL -2012'!$AA$500</f>
        <v>12</v>
      </c>
      <c r="F203" s="293" t="s">
        <v>593</v>
      </c>
      <c r="G203" s="243" t="s">
        <v>594</v>
      </c>
      <c r="H203" s="119" t="s">
        <v>411</v>
      </c>
      <c r="I203" s="288">
        <f>'[1]PROGRAMACION ANUAL -2012'!$AA$500</f>
        <v>12</v>
      </c>
      <c r="J203" s="77"/>
      <c r="K203" s="77"/>
      <c r="L203" s="77"/>
      <c r="M203" s="77"/>
      <c r="N203" s="77"/>
      <c r="O203" s="77"/>
      <c r="P203" s="77"/>
      <c r="Q203" s="77"/>
      <c r="R203" s="77"/>
      <c r="S203" s="257"/>
      <c r="T203" s="257"/>
      <c r="U203" s="257"/>
      <c r="V203" s="257"/>
      <c r="W203" s="257"/>
      <c r="X203" s="257"/>
      <c r="Y203" s="257"/>
      <c r="Z203" s="257"/>
      <c r="AA203" s="257"/>
    </row>
    <row r="204" spans="1:27" ht="103.5" customHeight="1">
      <c r="A204" s="727"/>
      <c r="B204" s="137" t="s">
        <v>595</v>
      </c>
      <c r="C204" s="99" t="s">
        <v>596</v>
      </c>
      <c r="D204" s="137" t="s">
        <v>411</v>
      </c>
      <c r="E204" s="101">
        <f>'[1]PROGRAMACION ANUAL -2012'!$AA$489</f>
        <v>9</v>
      </c>
      <c r="F204" s="730" t="s">
        <v>597</v>
      </c>
      <c r="G204" s="772" t="s">
        <v>598</v>
      </c>
      <c r="H204" s="725" t="s">
        <v>411</v>
      </c>
      <c r="I204" s="733">
        <v>19</v>
      </c>
      <c r="J204" s="722"/>
      <c r="K204" s="722"/>
      <c r="L204" s="722"/>
      <c r="M204" s="722"/>
      <c r="N204" s="722"/>
      <c r="O204" s="722"/>
      <c r="P204" s="722"/>
      <c r="Q204" s="722"/>
      <c r="R204" s="77"/>
      <c r="S204" s="257"/>
      <c r="T204" s="257"/>
      <c r="U204" s="257"/>
      <c r="V204" s="257"/>
      <c r="W204" s="257"/>
      <c r="X204" s="257"/>
      <c r="Y204" s="257"/>
      <c r="Z204" s="257"/>
      <c r="AA204" s="257"/>
    </row>
    <row r="205" spans="1:27" ht="94.5" customHeight="1">
      <c r="A205" s="725" t="s">
        <v>599</v>
      </c>
      <c r="B205" s="137" t="s">
        <v>600</v>
      </c>
      <c r="C205" s="111" t="s">
        <v>601</v>
      </c>
      <c r="D205" s="276" t="s">
        <v>411</v>
      </c>
      <c r="E205" s="101">
        <f>'[1]PROGRAMACION ANUAL -2012'!$AA$561</f>
        <v>2</v>
      </c>
      <c r="F205" s="731"/>
      <c r="G205" s="773"/>
      <c r="H205" s="726"/>
      <c r="I205" s="734"/>
      <c r="J205" s="723"/>
      <c r="K205" s="723"/>
      <c r="L205" s="723"/>
      <c r="M205" s="723"/>
      <c r="N205" s="723"/>
      <c r="O205" s="723"/>
      <c r="P205" s="723"/>
      <c r="Q205" s="723"/>
      <c r="R205" s="77"/>
      <c r="S205" s="257"/>
      <c r="T205" s="257"/>
      <c r="U205" s="257"/>
      <c r="V205" s="257"/>
      <c r="W205" s="257"/>
      <c r="X205" s="257"/>
      <c r="Y205" s="257"/>
      <c r="Z205" s="257"/>
      <c r="AA205" s="257"/>
    </row>
    <row r="206" spans="1:27" ht="35.25" customHeight="1">
      <c r="A206" s="726"/>
      <c r="B206" s="725" t="s">
        <v>602</v>
      </c>
      <c r="C206" s="111" t="s">
        <v>603</v>
      </c>
      <c r="D206" s="137" t="s">
        <v>411</v>
      </c>
      <c r="E206" s="101">
        <f>'[1]PROGRAMACION ANUAL -2012'!$AA$558</f>
        <v>8</v>
      </c>
      <c r="F206" s="731"/>
      <c r="G206" s="773"/>
      <c r="H206" s="726"/>
      <c r="I206" s="734"/>
      <c r="J206" s="723"/>
      <c r="K206" s="723"/>
      <c r="L206" s="723"/>
      <c r="M206" s="723"/>
      <c r="N206" s="723"/>
      <c r="O206" s="723"/>
      <c r="P206" s="723"/>
      <c r="Q206" s="723"/>
      <c r="R206" s="77"/>
      <c r="S206" s="257"/>
      <c r="T206" s="257"/>
      <c r="U206" s="257"/>
      <c r="V206" s="257"/>
      <c r="W206" s="257"/>
      <c r="X206" s="257"/>
      <c r="Y206" s="257"/>
      <c r="Z206" s="257"/>
      <c r="AA206" s="257"/>
    </row>
    <row r="207" spans="1:27" ht="39" customHeight="1">
      <c r="A207" s="726"/>
      <c r="B207" s="726"/>
      <c r="C207" s="99" t="s">
        <v>604</v>
      </c>
      <c r="D207" s="137" t="s">
        <v>439</v>
      </c>
      <c r="E207" s="101">
        <f>'[1]PROGRAMACION ANUAL -2012'!$AA$589</f>
        <v>12</v>
      </c>
      <c r="F207" s="77">
        <v>5001210</v>
      </c>
      <c r="G207" s="101" t="s">
        <v>605</v>
      </c>
      <c r="H207" s="137" t="s">
        <v>439</v>
      </c>
      <c r="I207" s="101">
        <f>'[1]PROGRAMACION ANUAL -2012'!$AA$589</f>
        <v>12</v>
      </c>
      <c r="J207" s="77">
        <v>12</v>
      </c>
      <c r="K207" s="77">
        <v>12</v>
      </c>
      <c r="L207" s="77"/>
      <c r="M207" s="77"/>
      <c r="N207" s="77"/>
      <c r="O207" s="77"/>
      <c r="P207" s="77"/>
      <c r="Q207" s="77"/>
      <c r="R207" s="77"/>
      <c r="S207" s="257"/>
      <c r="T207" s="257"/>
      <c r="U207" s="257"/>
      <c r="V207" s="257"/>
      <c r="W207" s="257"/>
      <c r="X207" s="257"/>
      <c r="Y207" s="257"/>
      <c r="Z207" s="257"/>
      <c r="AA207" s="257"/>
    </row>
    <row r="208" spans="1:27" ht="27.75" customHeight="1">
      <c r="A208" s="726"/>
      <c r="B208" s="726"/>
      <c r="C208" s="111" t="s">
        <v>606</v>
      </c>
      <c r="D208" s="276" t="s">
        <v>411</v>
      </c>
      <c r="E208" s="130">
        <f>'[1]PROGRAMACION ANUAL -2012'!$AA$564</f>
        <v>13</v>
      </c>
      <c r="F208" s="772">
        <v>5000005</v>
      </c>
      <c r="G208" s="775" t="s">
        <v>607</v>
      </c>
      <c r="H208" s="736" t="s">
        <v>411</v>
      </c>
      <c r="I208" s="772">
        <v>19</v>
      </c>
      <c r="J208" s="77"/>
      <c r="K208" s="77"/>
      <c r="L208" s="77"/>
      <c r="M208" s="77"/>
      <c r="N208" s="77"/>
      <c r="O208" s="77"/>
      <c r="P208" s="77"/>
      <c r="Q208" s="77"/>
      <c r="R208" s="77"/>
      <c r="S208" s="257"/>
      <c r="T208" s="257"/>
      <c r="U208" s="257"/>
      <c r="V208" s="257"/>
      <c r="W208" s="257"/>
      <c r="X208" s="257"/>
      <c r="Y208" s="257"/>
      <c r="Z208" s="257"/>
      <c r="AA208" s="257"/>
    </row>
    <row r="209" spans="1:27" ht="27.75" customHeight="1">
      <c r="A209" s="726"/>
      <c r="B209" s="726"/>
      <c r="C209" s="296" t="s">
        <v>608</v>
      </c>
      <c r="D209" s="276" t="s">
        <v>411</v>
      </c>
      <c r="E209" s="130">
        <f>'[1]PROGRAMACION ANUAL -2012'!$AA$566</f>
        <v>4</v>
      </c>
      <c r="F209" s="773"/>
      <c r="G209" s="776"/>
      <c r="H209" s="737"/>
      <c r="I209" s="773"/>
      <c r="J209" s="77"/>
      <c r="K209" s="77"/>
      <c r="L209" s="77"/>
      <c r="M209" s="77"/>
      <c r="N209" s="77"/>
      <c r="O209" s="77"/>
      <c r="P209" s="77"/>
      <c r="Q209" s="77"/>
      <c r="R209" s="77"/>
      <c r="S209" s="257"/>
      <c r="T209" s="257"/>
      <c r="U209" s="257"/>
      <c r="V209" s="257"/>
      <c r="W209" s="257"/>
      <c r="X209" s="257"/>
      <c r="Y209" s="257"/>
      <c r="Z209" s="257"/>
      <c r="AA209" s="257"/>
    </row>
    <row r="210" spans="1:27" ht="28.5" customHeight="1">
      <c r="A210" s="727"/>
      <c r="B210" s="727"/>
      <c r="C210" s="111" t="s">
        <v>609</v>
      </c>
      <c r="D210" s="276" t="s">
        <v>411</v>
      </c>
      <c r="E210" s="130">
        <f>'[1]PROGRAMACION ANUAL -2012'!$AA$585</f>
        <v>2</v>
      </c>
      <c r="F210" s="774"/>
      <c r="G210" s="777"/>
      <c r="H210" s="738"/>
      <c r="I210" s="774"/>
      <c r="J210" s="77"/>
      <c r="K210" s="77"/>
      <c r="L210" s="77"/>
      <c r="M210" s="77"/>
      <c r="N210" s="77"/>
      <c r="O210" s="77"/>
      <c r="P210" s="77"/>
      <c r="Q210" s="77"/>
      <c r="R210" s="77"/>
      <c r="S210" s="257"/>
      <c r="T210" s="257"/>
      <c r="U210" s="257"/>
      <c r="V210" s="257"/>
      <c r="W210" s="257"/>
      <c r="X210" s="257"/>
      <c r="Y210" s="257"/>
      <c r="Z210" s="257"/>
      <c r="AA210" s="257"/>
    </row>
    <row r="211" spans="1:27">
      <c r="A211" s="257"/>
      <c r="B211" s="257"/>
      <c r="C211" s="257"/>
      <c r="D211" s="257"/>
      <c r="E211" s="257"/>
      <c r="F211" s="257"/>
      <c r="G211" s="257"/>
      <c r="H211" s="257"/>
      <c r="I211" s="257"/>
      <c r="J211" s="257"/>
      <c r="K211" s="257"/>
      <c r="L211" s="257"/>
      <c r="S211" s="257"/>
      <c r="T211" s="257"/>
      <c r="U211" s="257"/>
      <c r="V211" s="257"/>
      <c r="W211" s="257"/>
      <c r="X211" s="257"/>
      <c r="Y211" s="257"/>
      <c r="Z211" s="257"/>
      <c r="AA211" s="257"/>
    </row>
    <row r="212" spans="1:27">
      <c r="A212" s="760" t="s">
        <v>506</v>
      </c>
      <c r="B212" s="760"/>
      <c r="C212" s="760"/>
      <c r="D212" s="760"/>
      <c r="E212" s="760"/>
      <c r="F212" s="760"/>
      <c r="G212" s="760"/>
      <c r="H212" s="760"/>
      <c r="I212" s="760"/>
      <c r="J212" s="760"/>
      <c r="K212" s="760"/>
      <c r="L212" s="760"/>
      <c r="M212" s="760"/>
      <c r="N212" s="760"/>
      <c r="S212" s="257"/>
      <c r="T212" s="257"/>
      <c r="U212" s="257"/>
      <c r="V212" s="257"/>
      <c r="W212" s="257"/>
      <c r="X212" s="257"/>
      <c r="Y212" s="257"/>
      <c r="Z212" s="257"/>
      <c r="AA212" s="257"/>
    </row>
    <row r="213" spans="1:27">
      <c r="A213" s="728" t="s">
        <v>507</v>
      </c>
      <c r="B213" s="728"/>
      <c r="C213" s="728"/>
      <c r="D213" s="728"/>
      <c r="E213" s="728"/>
      <c r="F213" s="728"/>
      <c r="G213" s="728"/>
      <c r="H213" s="728"/>
      <c r="I213" s="728"/>
      <c r="J213" s="728"/>
      <c r="K213" s="728"/>
      <c r="L213" s="728"/>
      <c r="M213" s="728"/>
      <c r="N213" s="728"/>
      <c r="S213" s="257"/>
      <c r="T213" s="257"/>
      <c r="U213" s="257"/>
      <c r="V213" s="257"/>
      <c r="W213" s="257"/>
      <c r="X213" s="257"/>
      <c r="Y213" s="257"/>
      <c r="Z213" s="257"/>
      <c r="AA213" s="257"/>
    </row>
    <row r="214" spans="1:27">
      <c r="A214" s="728" t="s">
        <v>508</v>
      </c>
      <c r="B214" s="728"/>
      <c r="C214" s="728"/>
      <c r="D214" s="728"/>
      <c r="E214" s="728"/>
      <c r="F214" s="728"/>
      <c r="G214" s="728"/>
      <c r="H214" s="257"/>
      <c r="I214" s="257"/>
      <c r="J214" s="257"/>
      <c r="K214" s="257"/>
      <c r="L214" s="257"/>
      <c r="M214" s="257"/>
      <c r="N214" s="257"/>
      <c r="S214" s="257"/>
      <c r="T214" s="257"/>
      <c r="U214" s="257"/>
      <c r="V214" s="257"/>
      <c r="W214" s="257"/>
      <c r="X214" s="257"/>
      <c r="Y214" s="257"/>
      <c r="Z214" s="257"/>
      <c r="AA214" s="257"/>
    </row>
    <row r="215" spans="1:27">
      <c r="A215" s="278"/>
      <c r="B215" s="278"/>
      <c r="C215" s="278"/>
      <c r="D215" s="278"/>
      <c r="E215" s="278"/>
      <c r="F215" s="278"/>
      <c r="G215" s="278"/>
      <c r="H215" s="257"/>
      <c r="I215" s="257"/>
      <c r="J215" s="257"/>
      <c r="K215" s="257"/>
      <c r="L215" s="257"/>
      <c r="M215" s="257"/>
      <c r="N215" s="257"/>
      <c r="S215" s="257"/>
      <c r="T215" s="257"/>
      <c r="U215" s="257"/>
      <c r="V215" s="257"/>
      <c r="W215" s="257"/>
      <c r="X215" s="257"/>
      <c r="Y215" s="257"/>
      <c r="Z215" s="257"/>
      <c r="AA215" s="257"/>
    </row>
    <row r="216" spans="1:27">
      <c r="A216" s="257"/>
      <c r="B216" s="257"/>
      <c r="C216" s="257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57"/>
      <c r="U216" s="257"/>
      <c r="V216" s="257"/>
      <c r="W216" s="257"/>
      <c r="X216" s="257"/>
      <c r="Y216" s="257"/>
      <c r="Z216" s="257"/>
      <c r="AA216" s="257"/>
    </row>
    <row r="217" spans="1:27">
      <c r="A217" s="257"/>
      <c r="B217" s="257"/>
      <c r="C217" s="257"/>
      <c r="D217" s="257"/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</row>
    <row r="218" spans="1:27">
      <c r="A218" s="257"/>
      <c r="B218" s="257"/>
      <c r="C218" s="257"/>
      <c r="D218" s="257"/>
      <c r="E218" s="257"/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  <c r="S218" s="257"/>
      <c r="T218" s="257"/>
      <c r="U218" s="257"/>
      <c r="V218" s="257"/>
      <c r="W218" s="257"/>
      <c r="X218" s="257"/>
      <c r="Y218" s="257"/>
      <c r="Z218" s="257"/>
      <c r="AA218" s="257"/>
    </row>
    <row r="219" spans="1:27">
      <c r="A219" s="257"/>
      <c r="B219" s="257"/>
      <c r="C219" s="257"/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  <c r="U219" s="257"/>
      <c r="V219" s="257"/>
      <c r="W219" s="257"/>
      <c r="X219" s="257"/>
      <c r="Y219" s="257"/>
      <c r="Z219" s="257"/>
      <c r="AA219" s="257"/>
    </row>
    <row r="220" spans="1:27" ht="15.75">
      <c r="A220" s="673" t="s">
        <v>467</v>
      </c>
      <c r="B220" s="673"/>
      <c r="C220" s="673"/>
      <c r="D220" s="673"/>
      <c r="E220" s="673"/>
      <c r="F220" s="673"/>
      <c r="G220" s="673"/>
      <c r="H220" s="673"/>
      <c r="I220" s="673"/>
      <c r="J220" s="673"/>
      <c r="K220" s="673"/>
      <c r="L220" s="673"/>
      <c r="M220" s="673"/>
      <c r="N220" s="673"/>
      <c r="O220" s="256"/>
      <c r="P220" s="256"/>
      <c r="Q220" s="256"/>
      <c r="S220" s="257"/>
      <c r="T220" s="257"/>
      <c r="U220" s="257"/>
      <c r="V220" s="257"/>
      <c r="W220" s="257"/>
      <c r="X220" s="257"/>
      <c r="Y220" s="257"/>
      <c r="Z220" s="257"/>
      <c r="AA220" s="257"/>
    </row>
    <row r="221" spans="1:27" ht="15.75">
      <c r="A221" s="673" t="s">
        <v>468</v>
      </c>
      <c r="B221" s="673"/>
      <c r="C221" s="673"/>
      <c r="D221" s="673"/>
      <c r="E221" s="673"/>
      <c r="F221" s="673"/>
      <c r="G221" s="673"/>
      <c r="H221" s="673"/>
      <c r="I221" s="673"/>
      <c r="J221" s="673"/>
      <c r="K221" s="673"/>
      <c r="L221" s="673"/>
      <c r="M221" s="673"/>
      <c r="N221" s="673"/>
      <c r="O221" s="256"/>
      <c r="P221" s="256"/>
      <c r="Q221" s="256"/>
      <c r="S221" s="257"/>
      <c r="T221" s="257"/>
      <c r="U221" s="257"/>
      <c r="V221" s="257"/>
      <c r="W221" s="257"/>
      <c r="X221" s="257"/>
      <c r="Y221" s="257"/>
      <c r="Z221" s="257"/>
      <c r="AA221" s="257"/>
    </row>
    <row r="222" spans="1:27">
      <c r="A222" s="259" t="s">
        <v>469</v>
      </c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S222" s="257"/>
      <c r="T222" s="257"/>
      <c r="U222" s="257"/>
      <c r="V222" s="257"/>
      <c r="W222" s="257"/>
      <c r="X222" s="257"/>
      <c r="Y222" s="257"/>
      <c r="Z222" s="257"/>
      <c r="AA222" s="257"/>
    </row>
    <row r="223" spans="1:27" ht="15.75" thickBot="1">
      <c r="A223" s="262" t="s">
        <v>610</v>
      </c>
      <c r="B223" s="263"/>
      <c r="C223" s="263"/>
      <c r="D223" s="263"/>
      <c r="E223" s="263"/>
      <c r="F223" s="263"/>
      <c r="G223" s="263"/>
      <c r="H223" s="89"/>
      <c r="I223" s="90"/>
      <c r="J223" s="90"/>
      <c r="K223" s="90"/>
      <c r="L223" s="90"/>
      <c r="M223" s="90"/>
      <c r="N223" s="89"/>
      <c r="O223" s="89"/>
      <c r="P223" s="89"/>
      <c r="Q223" s="89"/>
      <c r="S223" s="257"/>
      <c r="T223" s="257"/>
      <c r="U223" s="257"/>
      <c r="V223" s="257"/>
      <c r="W223" s="257"/>
      <c r="X223" s="257"/>
      <c r="Y223" s="257"/>
      <c r="Z223" s="257"/>
      <c r="AA223" s="257"/>
    </row>
    <row r="224" spans="1:27" ht="15.75" thickBot="1">
      <c r="A224" s="740" t="s">
        <v>471</v>
      </c>
      <c r="B224" s="761" t="s">
        <v>472</v>
      </c>
      <c r="C224" s="762"/>
      <c r="D224" s="762"/>
      <c r="E224" s="763"/>
      <c r="F224" s="761" t="s">
        <v>473</v>
      </c>
      <c r="G224" s="762"/>
      <c r="H224" s="762"/>
      <c r="I224" s="763"/>
      <c r="J224" s="764" t="s">
        <v>474</v>
      </c>
      <c r="K224" s="765"/>
      <c r="L224" s="265"/>
      <c r="M224" s="265"/>
      <c r="N224" s="766" t="s">
        <v>172</v>
      </c>
      <c r="O224" s="767"/>
      <c r="P224" s="767"/>
      <c r="Q224" s="768"/>
      <c r="R224" s="740" t="s">
        <v>475</v>
      </c>
      <c r="S224" s="257"/>
      <c r="T224" s="257"/>
      <c r="U224" s="257"/>
      <c r="V224" s="257"/>
      <c r="W224" s="257"/>
      <c r="X224" s="257"/>
      <c r="Y224" s="257"/>
      <c r="Z224" s="257"/>
      <c r="AA224" s="257"/>
    </row>
    <row r="225" spans="1:27" ht="15.75" thickBot="1">
      <c r="A225" s="741"/>
      <c r="B225" s="742" t="s">
        <v>476</v>
      </c>
      <c r="C225" s="744" t="s">
        <v>477</v>
      </c>
      <c r="D225" s="746" t="s">
        <v>180</v>
      </c>
      <c r="E225" s="746" t="s">
        <v>478</v>
      </c>
      <c r="F225" s="748" t="s">
        <v>173</v>
      </c>
      <c r="G225" s="744" t="s">
        <v>479</v>
      </c>
      <c r="H225" s="750" t="s">
        <v>480</v>
      </c>
      <c r="I225" s="752" t="s">
        <v>478</v>
      </c>
      <c r="J225" s="754" t="s">
        <v>481</v>
      </c>
      <c r="K225" s="754" t="s">
        <v>482</v>
      </c>
      <c r="L225" s="756" t="s">
        <v>185</v>
      </c>
      <c r="M225" s="758" t="s">
        <v>186</v>
      </c>
      <c r="N225" s="769"/>
      <c r="O225" s="770"/>
      <c r="P225" s="770"/>
      <c r="Q225" s="771"/>
      <c r="R225" s="741"/>
      <c r="S225" s="257"/>
      <c r="T225" s="257"/>
      <c r="U225" s="257"/>
      <c r="V225" s="257"/>
      <c r="W225" s="257"/>
      <c r="X225" s="257"/>
      <c r="Y225" s="257"/>
      <c r="Z225" s="257"/>
      <c r="AA225" s="257"/>
    </row>
    <row r="226" spans="1:27" ht="15.75" thickBot="1">
      <c r="A226" s="741"/>
      <c r="B226" s="743"/>
      <c r="C226" s="745"/>
      <c r="D226" s="747"/>
      <c r="E226" s="747"/>
      <c r="F226" s="749"/>
      <c r="G226" s="745"/>
      <c r="H226" s="751"/>
      <c r="I226" s="753"/>
      <c r="J226" s="755"/>
      <c r="K226" s="755"/>
      <c r="L226" s="757"/>
      <c r="M226" s="759"/>
      <c r="N226" s="266" t="s">
        <v>187</v>
      </c>
      <c r="O226" s="267" t="s">
        <v>188</v>
      </c>
      <c r="P226" s="268" t="s">
        <v>189</v>
      </c>
      <c r="Q226" s="269" t="s">
        <v>190</v>
      </c>
      <c r="R226" s="741"/>
      <c r="S226" s="257"/>
      <c r="T226" s="257"/>
      <c r="U226" s="257"/>
      <c r="V226" s="257"/>
      <c r="W226" s="257"/>
      <c r="X226" s="257"/>
      <c r="Y226" s="257"/>
      <c r="Z226" s="257"/>
      <c r="AA226" s="257"/>
    </row>
    <row r="227" spans="1:27" ht="29.25" customHeight="1">
      <c r="A227" s="736" t="s">
        <v>611</v>
      </c>
      <c r="B227" s="739" t="s">
        <v>612</v>
      </c>
      <c r="C227" s="127" t="s">
        <v>356</v>
      </c>
      <c r="D227" s="125" t="s">
        <v>355</v>
      </c>
      <c r="E227" s="128">
        <v>1</v>
      </c>
      <c r="F227" s="130" t="s">
        <v>378</v>
      </c>
      <c r="G227" s="127" t="s">
        <v>356</v>
      </c>
      <c r="H227" s="125" t="s">
        <v>355</v>
      </c>
      <c r="I227" s="128">
        <v>1</v>
      </c>
      <c r="J227" s="77"/>
      <c r="K227" s="77"/>
      <c r="L227" s="77"/>
      <c r="M227" s="77"/>
      <c r="N227" s="77"/>
      <c r="O227" s="77"/>
      <c r="P227" s="77"/>
      <c r="Q227" s="77"/>
      <c r="R227" s="77"/>
      <c r="S227" s="257"/>
      <c r="T227" s="257"/>
      <c r="U227" s="257"/>
      <c r="V227" s="257"/>
      <c r="W227" s="257"/>
      <c r="X227" s="257"/>
      <c r="Y227" s="257"/>
      <c r="Z227" s="257"/>
      <c r="AA227" s="257"/>
    </row>
    <row r="228" spans="1:27" ht="36.75" customHeight="1">
      <c r="A228" s="737"/>
      <c r="B228" s="726"/>
      <c r="C228" s="99" t="s">
        <v>358</v>
      </c>
      <c r="D228" s="129" t="s">
        <v>357</v>
      </c>
      <c r="E228" s="101">
        <v>1</v>
      </c>
      <c r="F228" s="130" t="s">
        <v>378</v>
      </c>
      <c r="G228" s="99" t="s">
        <v>358</v>
      </c>
      <c r="H228" s="129" t="s">
        <v>357</v>
      </c>
      <c r="I228" s="101">
        <v>1</v>
      </c>
      <c r="J228" s="77"/>
      <c r="K228" s="77"/>
      <c r="L228" s="77"/>
      <c r="M228" s="77"/>
      <c r="N228" s="77"/>
      <c r="O228" s="77"/>
      <c r="P228" s="77"/>
      <c r="Q228" s="77"/>
      <c r="R228" s="77"/>
      <c r="S228" s="257"/>
      <c r="T228" s="257"/>
      <c r="U228" s="257"/>
      <c r="V228" s="257"/>
      <c r="W228" s="257"/>
      <c r="X228" s="257"/>
      <c r="Y228" s="257"/>
      <c r="Z228" s="257"/>
      <c r="AA228" s="257"/>
    </row>
    <row r="229" spans="1:27" ht="31.5" customHeight="1">
      <c r="A229" s="737"/>
      <c r="B229" s="726"/>
      <c r="C229" s="99" t="s">
        <v>359</v>
      </c>
      <c r="D229" s="129" t="s">
        <v>357</v>
      </c>
      <c r="E229" s="101">
        <v>1</v>
      </c>
      <c r="F229" s="130" t="s">
        <v>378</v>
      </c>
      <c r="G229" s="99" t="s">
        <v>359</v>
      </c>
      <c r="H229" s="129" t="s">
        <v>357</v>
      </c>
      <c r="I229" s="101">
        <v>1</v>
      </c>
      <c r="J229" s="77"/>
      <c r="K229" s="77"/>
      <c r="L229" s="77"/>
      <c r="M229" s="77"/>
      <c r="N229" s="77"/>
      <c r="O229" s="77"/>
      <c r="P229" s="77"/>
      <c r="Q229" s="77"/>
      <c r="R229" s="77"/>
      <c r="S229" s="257"/>
      <c r="T229" s="257"/>
      <c r="U229" s="257"/>
      <c r="V229" s="257"/>
      <c r="W229" s="257"/>
      <c r="X229" s="257"/>
      <c r="Y229" s="257"/>
      <c r="Z229" s="257"/>
      <c r="AA229" s="257"/>
    </row>
    <row r="230" spans="1:27" ht="33.75" customHeight="1">
      <c r="A230" s="737"/>
      <c r="B230" s="726"/>
      <c r="C230" s="99" t="s">
        <v>361</v>
      </c>
      <c r="D230" s="129" t="s">
        <v>357</v>
      </c>
      <c r="E230" s="101">
        <v>1</v>
      </c>
      <c r="F230" s="130" t="s">
        <v>378</v>
      </c>
      <c r="G230" s="99" t="s">
        <v>361</v>
      </c>
      <c r="H230" s="129" t="s">
        <v>357</v>
      </c>
      <c r="I230" s="101">
        <v>1</v>
      </c>
      <c r="J230" s="77"/>
      <c r="K230" s="77"/>
      <c r="L230" s="77"/>
      <c r="M230" s="77"/>
      <c r="N230" s="77"/>
      <c r="O230" s="77"/>
      <c r="P230" s="77"/>
      <c r="Q230" s="77"/>
      <c r="R230" s="77"/>
      <c r="S230" s="257"/>
      <c r="T230" s="257"/>
      <c r="U230" s="257"/>
      <c r="V230" s="257"/>
      <c r="W230" s="257"/>
      <c r="X230" s="257"/>
      <c r="Y230" s="257"/>
      <c r="Z230" s="257"/>
      <c r="AA230" s="257"/>
    </row>
    <row r="231" spans="1:27" ht="77.25" customHeight="1">
      <c r="A231" s="737"/>
      <c r="B231" s="726"/>
      <c r="C231" s="111" t="s">
        <v>364</v>
      </c>
      <c r="D231" s="129" t="s">
        <v>363</v>
      </c>
      <c r="E231" s="130">
        <f>'[1]PROGRAMACION ANUAL -2012'!$AA$703</f>
        <v>1</v>
      </c>
      <c r="F231" s="130" t="s">
        <v>378</v>
      </c>
      <c r="G231" s="111" t="s">
        <v>364</v>
      </c>
      <c r="H231" s="521" t="s">
        <v>792</v>
      </c>
      <c r="I231" s="522">
        <f>'[1]PROGRAMACION ANUAL -2012'!$AA$703</f>
        <v>1</v>
      </c>
      <c r="J231" s="77"/>
      <c r="K231" s="77"/>
      <c r="L231" s="77"/>
      <c r="M231" s="77"/>
      <c r="N231" s="77"/>
      <c r="O231" s="77"/>
      <c r="P231" s="77"/>
      <c r="Q231" s="77"/>
      <c r="R231" s="77"/>
      <c r="S231" s="257"/>
      <c r="T231" s="257"/>
      <c r="U231" s="257"/>
      <c r="V231" s="257"/>
      <c r="W231" s="257"/>
      <c r="X231" s="257"/>
      <c r="Y231" s="257"/>
      <c r="Z231" s="257"/>
      <c r="AA231" s="257"/>
    </row>
    <row r="232" spans="1:27" ht="48.75" customHeight="1">
      <c r="A232" s="737"/>
      <c r="B232" s="726"/>
      <c r="C232" s="111" t="s">
        <v>366</v>
      </c>
      <c r="D232" s="129" t="s">
        <v>367</v>
      </c>
      <c r="E232" s="130">
        <v>1</v>
      </c>
      <c r="F232" s="130" t="s">
        <v>378</v>
      </c>
      <c r="G232" s="111" t="s">
        <v>366</v>
      </c>
      <c r="H232" s="521" t="s">
        <v>793</v>
      </c>
      <c r="I232" s="522">
        <v>1</v>
      </c>
      <c r="J232" s="77"/>
      <c r="K232" s="77"/>
      <c r="L232" s="77"/>
      <c r="M232" s="77"/>
      <c r="N232" s="77"/>
      <c r="O232" s="77"/>
      <c r="P232" s="77"/>
      <c r="Q232" s="77"/>
      <c r="R232" s="77"/>
      <c r="S232" s="257"/>
      <c r="T232" s="257"/>
      <c r="U232" s="257"/>
      <c r="V232" s="257"/>
      <c r="W232" s="257"/>
      <c r="X232" s="257"/>
      <c r="Y232" s="257"/>
      <c r="Z232" s="257"/>
      <c r="AA232" s="257"/>
    </row>
    <row r="233" spans="1:27" ht="49.5" customHeight="1">
      <c r="A233" s="737"/>
      <c r="B233" s="726"/>
      <c r="C233" s="111" t="s">
        <v>370</v>
      </c>
      <c r="D233" s="129" t="s">
        <v>369</v>
      </c>
      <c r="E233" s="130">
        <v>1</v>
      </c>
      <c r="F233" s="130" t="s">
        <v>378</v>
      </c>
      <c r="G233" s="111" t="s">
        <v>794</v>
      </c>
      <c r="H233" s="521" t="s">
        <v>357</v>
      </c>
      <c r="I233" s="522">
        <v>1</v>
      </c>
      <c r="J233" s="77"/>
      <c r="K233" s="77"/>
      <c r="L233" s="77"/>
      <c r="M233" s="77"/>
      <c r="N233" s="77"/>
      <c r="O233" s="77"/>
      <c r="P233" s="77"/>
      <c r="Q233" s="77"/>
      <c r="R233" s="77"/>
      <c r="S233" s="257"/>
      <c r="T233" s="257"/>
      <c r="U233" s="257"/>
      <c r="V233" s="257"/>
      <c r="W233" s="257"/>
      <c r="X233" s="257"/>
      <c r="Y233" s="257"/>
      <c r="Z233" s="257"/>
      <c r="AA233" s="257"/>
    </row>
    <row r="234" spans="1:27" ht="36">
      <c r="A234" s="737"/>
      <c r="B234" s="726"/>
      <c r="C234" s="131" t="s">
        <v>372</v>
      </c>
      <c r="D234" s="129" t="s">
        <v>371</v>
      </c>
      <c r="E234" s="130">
        <v>3456</v>
      </c>
      <c r="F234" s="130" t="s">
        <v>378</v>
      </c>
      <c r="G234" s="131" t="s">
        <v>372</v>
      </c>
      <c r="H234" s="129" t="s">
        <v>371</v>
      </c>
      <c r="I234" s="130">
        <v>3456</v>
      </c>
      <c r="J234" s="77"/>
      <c r="K234" s="77"/>
      <c r="L234" s="77"/>
      <c r="M234" s="77"/>
      <c r="N234" s="77"/>
      <c r="O234" s="77"/>
      <c r="P234" s="77"/>
      <c r="Q234" s="77"/>
      <c r="R234" s="77"/>
      <c r="S234" s="257"/>
      <c r="T234" s="257"/>
      <c r="U234" s="257"/>
      <c r="V234" s="257"/>
      <c r="W234" s="257"/>
      <c r="X234" s="257"/>
      <c r="Y234" s="257"/>
      <c r="Z234" s="257"/>
      <c r="AA234" s="257"/>
    </row>
    <row r="235" spans="1:27" ht="45.75" customHeight="1">
      <c r="A235" s="737"/>
      <c r="B235" s="726"/>
      <c r="C235" s="131" t="s">
        <v>375</v>
      </c>
      <c r="D235" s="129" t="s">
        <v>374</v>
      </c>
      <c r="E235" s="130">
        <v>1</v>
      </c>
      <c r="F235" s="130" t="s">
        <v>378</v>
      </c>
      <c r="G235" s="131" t="s">
        <v>375</v>
      </c>
      <c r="H235" s="129" t="s">
        <v>374</v>
      </c>
      <c r="I235" s="130">
        <v>1</v>
      </c>
      <c r="J235" s="77"/>
      <c r="K235" s="77"/>
      <c r="L235" s="77"/>
      <c r="M235" s="77"/>
      <c r="N235" s="77"/>
      <c r="O235" s="77"/>
      <c r="P235" s="77"/>
      <c r="Q235" s="77"/>
      <c r="R235" s="77"/>
      <c r="S235" s="257"/>
      <c r="T235" s="257"/>
      <c r="U235" s="257"/>
      <c r="V235" s="257"/>
      <c r="W235" s="257"/>
      <c r="X235" s="257"/>
      <c r="Y235" s="257"/>
      <c r="Z235" s="257"/>
      <c r="AA235" s="257"/>
    </row>
    <row r="236" spans="1:27" ht="30">
      <c r="A236" s="737"/>
      <c r="B236" s="726"/>
      <c r="C236" s="99" t="s">
        <v>389</v>
      </c>
      <c r="D236" s="137" t="s">
        <v>380</v>
      </c>
      <c r="E236" s="77">
        <f>'[1]PROGRAMACION ANUAL -2012'!$AA$718</f>
        <v>8</v>
      </c>
      <c r="F236" s="130" t="s">
        <v>378</v>
      </c>
      <c r="G236" s="139" t="s">
        <v>389</v>
      </c>
      <c r="H236" s="137" t="s">
        <v>380</v>
      </c>
      <c r="I236" s="101">
        <f>'[1]PROGRAMACION ANUAL -2012'!$AA$718</f>
        <v>8</v>
      </c>
      <c r="J236" s="77"/>
      <c r="K236" s="77"/>
      <c r="L236" s="77"/>
      <c r="M236" s="77"/>
      <c r="N236" s="77"/>
      <c r="O236" s="77"/>
      <c r="P236" s="77"/>
      <c r="Q236" s="77"/>
      <c r="R236" s="77"/>
      <c r="S236" s="257"/>
      <c r="T236" s="257"/>
      <c r="U236" s="257"/>
      <c r="V236" s="257"/>
      <c r="W236" s="257"/>
      <c r="X236" s="257"/>
      <c r="Y236" s="257"/>
      <c r="Z236" s="257"/>
      <c r="AA236" s="257"/>
    </row>
    <row r="237" spans="1:27" ht="30">
      <c r="A237" s="737"/>
      <c r="B237" s="726"/>
      <c r="C237" s="297" t="s">
        <v>391</v>
      </c>
      <c r="D237" s="137" t="s">
        <v>380</v>
      </c>
      <c r="E237" s="77">
        <f>'[1]PROGRAMACION ANUAL -2012'!$AA$728</f>
        <v>8</v>
      </c>
      <c r="F237" s="130" t="s">
        <v>378</v>
      </c>
      <c r="G237" s="136" t="s">
        <v>391</v>
      </c>
      <c r="H237" s="137" t="s">
        <v>380</v>
      </c>
      <c r="I237" s="101">
        <f>'[1]PROGRAMACION ANUAL -2012'!$AA$728</f>
        <v>8</v>
      </c>
      <c r="J237" s="77"/>
      <c r="K237" s="77"/>
      <c r="L237" s="77"/>
      <c r="M237" s="77"/>
      <c r="N237" s="77"/>
      <c r="O237" s="77"/>
      <c r="P237" s="77"/>
      <c r="Q237" s="77"/>
      <c r="R237" s="77"/>
      <c r="S237" s="257"/>
      <c r="T237" s="257"/>
      <c r="U237" s="257"/>
      <c r="V237" s="257"/>
      <c r="W237" s="257"/>
      <c r="X237" s="257"/>
      <c r="Y237" s="257"/>
      <c r="Z237" s="257"/>
      <c r="AA237" s="257"/>
    </row>
    <row r="238" spans="1:27" ht="30">
      <c r="A238" s="737"/>
      <c r="B238" s="726"/>
      <c r="C238" s="297" t="s">
        <v>392</v>
      </c>
      <c r="D238" s="137" t="s">
        <v>380</v>
      </c>
      <c r="E238" s="77">
        <f>'[1]PROGRAMACION ANUAL -2012'!$AA$722</f>
        <v>1</v>
      </c>
      <c r="F238" s="130" t="s">
        <v>378</v>
      </c>
      <c r="G238" s="136" t="s">
        <v>392</v>
      </c>
      <c r="H238" s="137" t="s">
        <v>380</v>
      </c>
      <c r="I238" s="101">
        <f>'[1]PROGRAMACION ANUAL -2012'!$AA$722</f>
        <v>1</v>
      </c>
      <c r="J238" s="77"/>
      <c r="K238" s="77"/>
      <c r="L238" s="77"/>
      <c r="M238" s="77"/>
      <c r="N238" s="77"/>
      <c r="O238" s="77"/>
      <c r="P238" s="77"/>
      <c r="Q238" s="77"/>
      <c r="R238" s="77"/>
      <c r="S238" s="257"/>
      <c r="T238" s="257"/>
      <c r="U238" s="257"/>
      <c r="V238" s="257"/>
      <c r="W238" s="257"/>
      <c r="X238" s="257"/>
      <c r="Y238" s="257"/>
      <c r="Z238" s="257"/>
      <c r="AA238" s="257"/>
    </row>
    <row r="239" spans="1:27" ht="30">
      <c r="A239" s="737"/>
      <c r="B239" s="726"/>
      <c r="C239" s="297" t="s">
        <v>393</v>
      </c>
      <c r="D239" s="137" t="s">
        <v>380</v>
      </c>
      <c r="E239" s="77">
        <f>'[1]PROGRAMACION ANUAL -2012'!$AA$720</f>
        <v>1</v>
      </c>
      <c r="F239" s="130" t="s">
        <v>378</v>
      </c>
      <c r="G239" s="136" t="s">
        <v>393</v>
      </c>
      <c r="H239" s="137" t="s">
        <v>380</v>
      </c>
      <c r="I239" s="101">
        <f>'[1]PROGRAMACION ANUAL -2012'!$AA$720</f>
        <v>1</v>
      </c>
      <c r="J239" s="77"/>
      <c r="K239" s="77"/>
      <c r="L239" s="77"/>
      <c r="M239" s="77"/>
      <c r="N239" s="77"/>
      <c r="O239" s="77"/>
      <c r="P239" s="77"/>
      <c r="Q239" s="77"/>
      <c r="R239" s="77"/>
      <c r="S239" s="257"/>
      <c r="T239" s="257"/>
      <c r="U239" s="257"/>
      <c r="V239" s="257"/>
      <c r="W239" s="257"/>
      <c r="X239" s="257"/>
      <c r="Y239" s="257"/>
      <c r="Z239" s="257"/>
      <c r="AA239" s="257"/>
    </row>
    <row r="240" spans="1:27" ht="30">
      <c r="A240" s="737"/>
      <c r="B240" s="726"/>
      <c r="C240" s="297" t="s">
        <v>394</v>
      </c>
      <c r="D240" s="137" t="s">
        <v>380</v>
      </c>
      <c r="E240" s="77">
        <f>'[1]PROGRAMACION ANUAL -2012'!$AA$724</f>
        <v>634</v>
      </c>
      <c r="F240" s="130" t="s">
        <v>378</v>
      </c>
      <c r="G240" s="136" t="s">
        <v>394</v>
      </c>
      <c r="H240" s="137" t="s">
        <v>380</v>
      </c>
      <c r="I240" s="101">
        <f>'[1]PROGRAMACION ANUAL -2012'!$AA$724</f>
        <v>634</v>
      </c>
      <c r="J240" s="77"/>
      <c r="K240" s="77"/>
      <c r="L240" s="77"/>
      <c r="M240" s="77"/>
      <c r="N240" s="77"/>
      <c r="O240" s="77"/>
      <c r="P240" s="77"/>
      <c r="Q240" s="77"/>
      <c r="R240" s="77"/>
      <c r="S240" s="257"/>
      <c r="T240" s="257"/>
      <c r="U240" s="257"/>
      <c r="V240" s="257"/>
      <c r="W240" s="257"/>
      <c r="X240" s="257"/>
      <c r="Y240" s="257"/>
      <c r="Z240" s="257"/>
      <c r="AA240" s="257"/>
    </row>
    <row r="241" spans="1:27" ht="30">
      <c r="A241" s="737"/>
      <c r="B241" s="726"/>
      <c r="C241" s="297" t="s">
        <v>395</v>
      </c>
      <c r="D241" s="137" t="s">
        <v>380</v>
      </c>
      <c r="E241" s="77">
        <f>'[1]PROGRAMACION ANUAL -2012'!$AA$726</f>
        <v>1</v>
      </c>
      <c r="F241" s="130" t="s">
        <v>378</v>
      </c>
      <c r="G241" s="136" t="s">
        <v>395</v>
      </c>
      <c r="H241" s="137" t="s">
        <v>380</v>
      </c>
      <c r="I241" s="101">
        <f>'[1]PROGRAMACION ANUAL -2012'!$AA$726</f>
        <v>1</v>
      </c>
      <c r="J241" s="77"/>
      <c r="K241" s="77"/>
      <c r="L241" s="77"/>
      <c r="M241" s="77"/>
      <c r="N241" s="77"/>
      <c r="O241" s="77"/>
      <c r="P241" s="77"/>
      <c r="Q241" s="77"/>
      <c r="R241" s="77"/>
      <c r="S241" s="257"/>
      <c r="T241" s="257"/>
      <c r="U241" s="257"/>
      <c r="V241" s="257"/>
      <c r="W241" s="257"/>
      <c r="X241" s="257"/>
      <c r="Y241" s="257"/>
      <c r="Z241" s="257"/>
      <c r="AA241" s="257"/>
    </row>
    <row r="242" spans="1:27" ht="30">
      <c r="A242" s="737"/>
      <c r="B242" s="726"/>
      <c r="C242" s="298" t="s">
        <v>397</v>
      </c>
      <c r="D242" s="137" t="s">
        <v>380</v>
      </c>
      <c r="E242" s="77">
        <f>'[1]PROGRAMACION ANUAL -2012'!$AA$730</f>
        <v>11</v>
      </c>
      <c r="F242" s="130" t="s">
        <v>378</v>
      </c>
      <c r="G242" s="140" t="s">
        <v>397</v>
      </c>
      <c r="H242" s="137" t="s">
        <v>380</v>
      </c>
      <c r="I242" s="101">
        <f>'[1]PROGRAMACION ANUAL -2012'!$AA$730</f>
        <v>11</v>
      </c>
      <c r="J242" s="77"/>
      <c r="K242" s="77"/>
      <c r="L242" s="77"/>
      <c r="M242" s="77"/>
      <c r="N242" s="77"/>
      <c r="O242" s="77"/>
      <c r="P242" s="77"/>
      <c r="Q242" s="77"/>
      <c r="R242" s="77"/>
      <c r="S242" s="257"/>
      <c r="T242" s="257"/>
      <c r="U242" s="257"/>
      <c r="V242" s="257"/>
      <c r="W242" s="257"/>
      <c r="X242" s="257"/>
      <c r="Y242" s="257"/>
      <c r="Z242" s="257"/>
      <c r="AA242" s="257"/>
    </row>
    <row r="243" spans="1:27" ht="30">
      <c r="A243" s="737"/>
      <c r="B243" s="726"/>
      <c r="C243" s="298" t="s">
        <v>398</v>
      </c>
      <c r="D243" s="137" t="s">
        <v>380</v>
      </c>
      <c r="E243" s="77">
        <f>'[1]PROGRAMACION ANUAL -2012'!$AA$732</f>
        <v>1</v>
      </c>
      <c r="F243" s="130" t="s">
        <v>378</v>
      </c>
      <c r="G243" s="140" t="s">
        <v>398</v>
      </c>
      <c r="H243" s="137" t="s">
        <v>380</v>
      </c>
      <c r="I243" s="101">
        <f>'[1]PROGRAMACION ANUAL -2012'!$AA$732</f>
        <v>1</v>
      </c>
      <c r="J243" s="77"/>
      <c r="K243" s="77"/>
      <c r="L243" s="77"/>
      <c r="M243" s="77"/>
      <c r="N243" s="77"/>
      <c r="O243" s="77"/>
      <c r="P243" s="77"/>
      <c r="Q243" s="77"/>
      <c r="R243" s="77"/>
      <c r="S243" s="257"/>
      <c r="T243" s="257"/>
      <c r="U243" s="257"/>
      <c r="V243" s="257"/>
      <c r="W243" s="257"/>
      <c r="X243" s="257"/>
      <c r="Y243" s="257"/>
      <c r="Z243" s="257"/>
      <c r="AA243" s="257"/>
    </row>
    <row r="244" spans="1:27" ht="30">
      <c r="A244" s="737"/>
      <c r="B244" s="726"/>
      <c r="C244" s="298" t="s">
        <v>400</v>
      </c>
      <c r="D244" s="137" t="s">
        <v>380</v>
      </c>
      <c r="E244" s="77">
        <f>'[1]PROGRAMACION ANUAL -2012'!$AA$734</f>
        <v>40</v>
      </c>
      <c r="F244" s="130" t="s">
        <v>378</v>
      </c>
      <c r="G244" s="140" t="s">
        <v>400</v>
      </c>
      <c r="H244" s="137" t="s">
        <v>380</v>
      </c>
      <c r="I244" s="101">
        <f>'[1]PROGRAMACION ANUAL -2012'!$AA$734</f>
        <v>40</v>
      </c>
      <c r="J244" s="77"/>
      <c r="K244" s="77"/>
      <c r="L244" s="77"/>
      <c r="M244" s="77"/>
      <c r="N244" s="77"/>
      <c r="O244" s="77"/>
      <c r="P244" s="77"/>
      <c r="Q244" s="77"/>
      <c r="R244" s="77"/>
      <c r="S244" s="257"/>
      <c r="T244" s="257"/>
      <c r="U244" s="257"/>
      <c r="V244" s="257"/>
      <c r="W244" s="257"/>
      <c r="X244" s="257"/>
      <c r="Y244" s="257"/>
      <c r="Z244" s="257"/>
      <c r="AA244" s="257"/>
    </row>
    <row r="245" spans="1:27" ht="57.75" customHeight="1">
      <c r="A245" s="737"/>
      <c r="B245" s="726"/>
      <c r="C245" s="297" t="s">
        <v>381</v>
      </c>
      <c r="D245" s="137" t="s">
        <v>380</v>
      </c>
      <c r="E245" s="77">
        <f>'[1]PROGRAMACION ANUAL -2012'!$AA$714</f>
        <v>79</v>
      </c>
      <c r="F245" s="130" t="s">
        <v>378</v>
      </c>
      <c r="G245" s="136" t="s">
        <v>381</v>
      </c>
      <c r="H245" s="137" t="s">
        <v>380</v>
      </c>
      <c r="I245" s="101">
        <f>'[1]PROGRAMACION ANUAL -2012'!$AA$714</f>
        <v>79</v>
      </c>
      <c r="J245" s="77"/>
      <c r="K245" s="77"/>
      <c r="L245" s="77"/>
      <c r="M245" s="77"/>
      <c r="N245" s="77"/>
      <c r="O245" s="77"/>
      <c r="P245" s="77"/>
      <c r="Q245" s="77"/>
      <c r="R245" s="77"/>
      <c r="S245" s="257"/>
      <c r="T245" s="257"/>
      <c r="U245" s="257"/>
      <c r="V245" s="257"/>
      <c r="W245" s="257"/>
      <c r="X245" s="257"/>
      <c r="Y245" s="257"/>
      <c r="Z245" s="257"/>
      <c r="AA245" s="257"/>
    </row>
    <row r="246" spans="1:27" ht="67.5">
      <c r="A246" s="737"/>
      <c r="B246" s="726"/>
      <c r="C246" s="297" t="s">
        <v>382</v>
      </c>
      <c r="D246" s="137" t="s">
        <v>380</v>
      </c>
      <c r="E246" s="77">
        <f>'[1]PROGRAMACION ANUAL -2012'!$AA$716</f>
        <v>72</v>
      </c>
      <c r="F246" s="130" t="s">
        <v>378</v>
      </c>
      <c r="G246" s="136" t="s">
        <v>382</v>
      </c>
      <c r="H246" s="137" t="s">
        <v>380</v>
      </c>
      <c r="I246" s="101">
        <f>'[1]PROGRAMACION ANUAL -2012'!$AA$716</f>
        <v>72</v>
      </c>
      <c r="J246" s="77"/>
      <c r="K246" s="77"/>
      <c r="L246" s="77"/>
      <c r="M246" s="77"/>
      <c r="N246" s="77"/>
      <c r="O246" s="77"/>
      <c r="P246" s="77"/>
      <c r="Q246" s="77"/>
      <c r="R246" s="77"/>
      <c r="S246" s="257"/>
      <c r="T246" s="257"/>
      <c r="U246" s="257"/>
      <c r="V246" s="257"/>
      <c r="W246" s="257"/>
      <c r="X246" s="257"/>
      <c r="Y246" s="257"/>
      <c r="Z246" s="257"/>
      <c r="AA246" s="257"/>
    </row>
    <row r="247" spans="1:27" ht="30">
      <c r="A247" s="737"/>
      <c r="B247" s="726"/>
      <c r="C247" s="297" t="s">
        <v>383</v>
      </c>
      <c r="D247" s="137" t="s">
        <v>380</v>
      </c>
      <c r="E247" s="77">
        <f>'[1]PROGRAMACION ANUAL -2012'!$AA$712</f>
        <v>142</v>
      </c>
      <c r="F247" s="130" t="s">
        <v>378</v>
      </c>
      <c r="G247" s="136" t="s">
        <v>383</v>
      </c>
      <c r="H247" s="137" t="s">
        <v>380</v>
      </c>
      <c r="I247" s="101">
        <f>'[1]PROGRAMACION ANUAL -2012'!$AA$712</f>
        <v>142</v>
      </c>
      <c r="J247" s="77"/>
      <c r="K247" s="77"/>
      <c r="L247" s="77"/>
      <c r="M247" s="77"/>
      <c r="N247" s="77"/>
      <c r="O247" s="77"/>
      <c r="P247" s="77"/>
      <c r="Q247" s="77"/>
      <c r="R247" s="77"/>
      <c r="S247" s="257"/>
      <c r="T247" s="257"/>
      <c r="U247" s="257"/>
      <c r="V247" s="257"/>
      <c r="W247" s="257"/>
      <c r="X247" s="257"/>
      <c r="Y247" s="257"/>
      <c r="Z247" s="257"/>
      <c r="AA247" s="257"/>
    </row>
    <row r="248" spans="1:27" ht="57.75" customHeight="1">
      <c r="A248" s="737"/>
      <c r="B248" s="726"/>
      <c r="C248" s="297" t="s">
        <v>385</v>
      </c>
      <c r="D248" s="137" t="s">
        <v>380</v>
      </c>
      <c r="E248" s="77">
        <f>'[1]PROGRAMACION ANUAL -2012'!$AA$710</f>
        <v>206</v>
      </c>
      <c r="F248" s="130" t="s">
        <v>378</v>
      </c>
      <c r="G248" s="136" t="s">
        <v>385</v>
      </c>
      <c r="H248" s="137" t="s">
        <v>380</v>
      </c>
      <c r="I248" s="101">
        <f>'[1]PROGRAMACION ANUAL -2012'!$AA$710</f>
        <v>206</v>
      </c>
      <c r="J248" s="77"/>
      <c r="K248" s="77"/>
      <c r="L248" s="77"/>
      <c r="M248" s="77"/>
      <c r="N248" s="77"/>
      <c r="O248" s="77"/>
      <c r="P248" s="77"/>
      <c r="Q248" s="77"/>
      <c r="R248" s="77"/>
      <c r="S248" s="257"/>
      <c r="T248" s="257"/>
      <c r="U248" s="257"/>
      <c r="V248" s="257"/>
      <c r="W248" s="257"/>
      <c r="X248" s="257"/>
      <c r="Y248" s="257"/>
      <c r="Z248" s="257"/>
      <c r="AA248" s="257"/>
    </row>
    <row r="249" spans="1:27" ht="48.75" customHeight="1">
      <c r="A249" s="737"/>
      <c r="B249" s="726"/>
      <c r="C249" s="297" t="s">
        <v>387</v>
      </c>
      <c r="D249" s="137" t="s">
        <v>380</v>
      </c>
      <c r="E249" s="77">
        <f>'[1]PROGRAMACION ANUAL -2012'!$AA$708</f>
        <v>22</v>
      </c>
      <c r="F249" s="130" t="s">
        <v>378</v>
      </c>
      <c r="G249" s="136" t="s">
        <v>387</v>
      </c>
      <c r="H249" s="137" t="s">
        <v>380</v>
      </c>
      <c r="I249" s="101">
        <f>'[1]PROGRAMACION ANUAL -2012'!$AA$708</f>
        <v>22</v>
      </c>
      <c r="J249" s="77"/>
      <c r="K249" s="77"/>
      <c r="L249" s="77"/>
      <c r="M249" s="77"/>
      <c r="N249" s="77"/>
      <c r="O249" s="77"/>
      <c r="P249" s="77"/>
      <c r="Q249" s="77"/>
      <c r="R249" s="77"/>
      <c r="S249" s="257"/>
      <c r="T249" s="257"/>
      <c r="U249" s="257"/>
      <c r="V249" s="257"/>
      <c r="W249" s="257"/>
      <c r="X249" s="257"/>
      <c r="Y249" s="257"/>
      <c r="Z249" s="257"/>
      <c r="AA249" s="257"/>
    </row>
    <row r="250" spans="1:27" ht="57" customHeight="1">
      <c r="A250" s="737"/>
      <c r="B250" s="726"/>
      <c r="C250" s="111" t="s">
        <v>613</v>
      </c>
      <c r="D250" s="276" t="s">
        <v>380</v>
      </c>
      <c r="E250" s="299">
        <f>'[1]PROGRAMACION ANUAL -2012'!$AA$736</f>
        <v>15117</v>
      </c>
      <c r="F250" s="130" t="s">
        <v>378</v>
      </c>
      <c r="G250" s="111" t="s">
        <v>613</v>
      </c>
      <c r="H250" s="137" t="s">
        <v>380</v>
      </c>
      <c r="I250" s="130">
        <f>'[1]PROGRAMACION ANUAL -2012'!$AA$736</f>
        <v>15117</v>
      </c>
      <c r="J250" s="77"/>
      <c r="K250" s="77"/>
      <c r="L250" s="77"/>
      <c r="M250" s="77"/>
      <c r="N250" s="77"/>
      <c r="O250" s="77"/>
      <c r="P250" s="77"/>
      <c r="Q250" s="77"/>
      <c r="R250" s="77"/>
      <c r="S250" s="257"/>
      <c r="T250" s="257"/>
      <c r="U250" s="257"/>
      <c r="V250" s="257"/>
      <c r="W250" s="257"/>
      <c r="X250" s="257"/>
      <c r="Y250" s="257"/>
      <c r="Z250" s="257"/>
      <c r="AA250" s="257"/>
    </row>
    <row r="251" spans="1:27" ht="26.25" customHeight="1">
      <c r="A251" s="737"/>
      <c r="B251" s="726"/>
      <c r="C251" s="111" t="s">
        <v>614</v>
      </c>
      <c r="D251" s="137" t="s">
        <v>411</v>
      </c>
      <c r="E251" s="77">
        <f>'[1]PROGRAMACION ANUAL -2012'!$AA$535</f>
        <v>4</v>
      </c>
      <c r="F251" s="730" t="s">
        <v>615</v>
      </c>
      <c r="G251" s="725" t="s">
        <v>616</v>
      </c>
      <c r="H251" s="725" t="s">
        <v>411</v>
      </c>
      <c r="I251" s="733">
        <v>20</v>
      </c>
      <c r="J251" s="722"/>
      <c r="K251" s="733">
        <v>12</v>
      </c>
      <c r="L251" s="77"/>
      <c r="M251" s="77"/>
      <c r="N251" s="77"/>
      <c r="O251" s="77"/>
      <c r="P251" s="77"/>
      <c r="Q251" s="77"/>
      <c r="R251" s="77"/>
      <c r="S251" s="257"/>
      <c r="T251" s="257"/>
      <c r="U251" s="257"/>
      <c r="V251" s="257"/>
      <c r="W251" s="257"/>
      <c r="X251" s="257"/>
      <c r="Y251" s="257"/>
      <c r="Z251" s="257"/>
      <c r="AA251" s="257"/>
    </row>
    <row r="252" spans="1:27" ht="26.25" customHeight="1">
      <c r="A252" s="737"/>
      <c r="B252" s="726"/>
      <c r="C252" s="111" t="s">
        <v>617</v>
      </c>
      <c r="D252" s="276" t="s">
        <v>411</v>
      </c>
      <c r="E252" s="299">
        <f>'[1]PROGRAMACION ANUAL -2012'!$AA$543</f>
        <v>12</v>
      </c>
      <c r="F252" s="731"/>
      <c r="G252" s="726"/>
      <c r="H252" s="726"/>
      <c r="I252" s="734"/>
      <c r="J252" s="723"/>
      <c r="K252" s="734"/>
      <c r="L252" s="77"/>
      <c r="M252" s="77"/>
      <c r="N252" s="77"/>
      <c r="O252" s="77"/>
      <c r="P252" s="77"/>
      <c r="Q252" s="77"/>
      <c r="R252" s="77"/>
      <c r="S252" s="257"/>
      <c r="T252" s="257"/>
      <c r="U252" s="257"/>
      <c r="V252" s="257"/>
      <c r="W252" s="257"/>
      <c r="X252" s="257"/>
      <c r="Y252" s="257"/>
      <c r="Z252" s="257"/>
      <c r="AA252" s="257"/>
    </row>
    <row r="253" spans="1:27" ht="31.5" customHeight="1">
      <c r="A253" s="737"/>
      <c r="B253" s="727"/>
      <c r="C253" s="111" t="s">
        <v>618</v>
      </c>
      <c r="D253" s="137" t="s">
        <v>411</v>
      </c>
      <c r="E253" s="77">
        <f>'[1]PROGRAMACION ANUAL -2012'!$AA$555</f>
        <v>4</v>
      </c>
      <c r="F253" s="732"/>
      <c r="G253" s="727"/>
      <c r="H253" s="727"/>
      <c r="I253" s="735"/>
      <c r="J253" s="724"/>
      <c r="K253" s="735"/>
      <c r="L253" s="77"/>
      <c r="M253" s="77"/>
      <c r="N253" s="77"/>
      <c r="O253" s="77"/>
      <c r="P253" s="77"/>
      <c r="Q253" s="77"/>
      <c r="R253" s="77"/>
      <c r="S253" s="257"/>
      <c r="T253" s="257"/>
      <c r="U253" s="257"/>
      <c r="V253" s="257"/>
      <c r="W253" s="257"/>
      <c r="X253" s="257"/>
      <c r="Y253" s="257"/>
      <c r="Z253" s="257"/>
      <c r="AA253" s="257"/>
    </row>
    <row r="254" spans="1:27" ht="27.75" customHeight="1">
      <c r="A254" s="737"/>
      <c r="B254" s="736" t="s">
        <v>149</v>
      </c>
      <c r="C254" s="99" t="s">
        <v>619</v>
      </c>
      <c r="D254" s="137" t="s">
        <v>411</v>
      </c>
      <c r="E254" s="77">
        <f>'[1]PROGRAMACION ANUAL -2012'!$AA$688</f>
        <v>12</v>
      </c>
      <c r="F254" s="733">
        <v>5001195</v>
      </c>
      <c r="G254" s="733" t="s">
        <v>620</v>
      </c>
      <c r="H254" s="725" t="s">
        <v>411</v>
      </c>
      <c r="I254" s="733">
        <v>3252</v>
      </c>
      <c r="J254" s="722"/>
      <c r="K254" s="722"/>
      <c r="L254" s="77"/>
      <c r="M254" s="77"/>
      <c r="N254" s="77"/>
      <c r="O254" s="77"/>
      <c r="P254" s="77"/>
      <c r="Q254" s="77"/>
      <c r="R254" s="77"/>
      <c r="S254" s="257"/>
      <c r="T254" s="257"/>
      <c r="U254" s="257"/>
      <c r="V254" s="257"/>
      <c r="W254" s="257"/>
      <c r="X254" s="257"/>
      <c r="Y254" s="257"/>
      <c r="Z254" s="257"/>
      <c r="AA254" s="257"/>
    </row>
    <row r="255" spans="1:27" ht="31.5" customHeight="1">
      <c r="A255" s="737"/>
      <c r="B255" s="737"/>
      <c r="C255" s="99" t="s">
        <v>621</v>
      </c>
      <c r="D255" s="276" t="s">
        <v>411</v>
      </c>
      <c r="E255" s="77">
        <f>'[1]PROGRAMACION ANUAL -2012'!$AA$692</f>
        <v>1788</v>
      </c>
      <c r="F255" s="734"/>
      <c r="G255" s="734"/>
      <c r="H255" s="726"/>
      <c r="I255" s="734"/>
      <c r="J255" s="723"/>
      <c r="K255" s="723"/>
      <c r="L255" s="77"/>
      <c r="M255" s="77"/>
      <c r="N255" s="77"/>
      <c r="O255" s="77"/>
      <c r="P255" s="77"/>
      <c r="Q255" s="77"/>
      <c r="R255" s="77"/>
      <c r="S255" s="257"/>
      <c r="T255" s="257"/>
      <c r="U255" s="257"/>
      <c r="V255" s="257"/>
      <c r="W255" s="257"/>
      <c r="X255" s="257"/>
      <c r="Y255" s="257"/>
      <c r="Z255" s="257"/>
      <c r="AA255" s="257"/>
    </row>
    <row r="256" spans="1:27" ht="29.25" customHeight="1">
      <c r="A256" s="738"/>
      <c r="B256" s="738"/>
      <c r="C256" s="99" t="s">
        <v>622</v>
      </c>
      <c r="D256" s="137" t="s">
        <v>411</v>
      </c>
      <c r="E256" s="77">
        <f>'[1]PROGRAMACION ANUAL -2012'!$AA$696</f>
        <v>1452</v>
      </c>
      <c r="F256" s="735"/>
      <c r="G256" s="735"/>
      <c r="H256" s="727"/>
      <c r="I256" s="735"/>
      <c r="J256" s="724"/>
      <c r="K256" s="724"/>
      <c r="L256" s="77"/>
      <c r="M256" s="77"/>
      <c r="N256" s="77"/>
      <c r="O256" s="77"/>
      <c r="P256" s="77"/>
      <c r="Q256" s="77"/>
      <c r="R256" s="77"/>
      <c r="S256" s="257"/>
      <c r="T256" s="257"/>
      <c r="U256" s="257"/>
      <c r="V256" s="257"/>
      <c r="W256" s="257"/>
      <c r="X256" s="257"/>
      <c r="Y256" s="257"/>
      <c r="Z256" s="257"/>
      <c r="AA256" s="257"/>
    </row>
    <row r="257" spans="1:29" ht="90">
      <c r="A257" s="729" t="s">
        <v>141</v>
      </c>
      <c r="B257" s="300" t="s">
        <v>157</v>
      </c>
      <c r="C257" s="99" t="s">
        <v>623</v>
      </c>
      <c r="D257" s="137" t="s">
        <v>411</v>
      </c>
      <c r="E257" s="77">
        <f>'[1]PROGRAMACION ANUAL -2012'!$AA$503</f>
        <v>13</v>
      </c>
      <c r="F257" s="730" t="s">
        <v>597</v>
      </c>
      <c r="G257" s="733" t="s">
        <v>598</v>
      </c>
      <c r="H257" s="725" t="s">
        <v>624</v>
      </c>
      <c r="I257" s="733">
        <v>1265975</v>
      </c>
      <c r="J257" s="722"/>
      <c r="K257" s="722"/>
      <c r="L257" s="77"/>
      <c r="M257" s="77"/>
      <c r="N257" s="77"/>
      <c r="O257" s="77"/>
      <c r="P257" s="77"/>
      <c r="Q257" s="77"/>
      <c r="R257" s="77"/>
      <c r="S257" s="257"/>
      <c r="T257" s="257"/>
      <c r="U257" s="257"/>
      <c r="V257" s="257"/>
      <c r="W257" s="257"/>
      <c r="X257" s="257"/>
      <c r="Y257" s="257"/>
      <c r="Z257" s="257"/>
      <c r="AA257" s="257"/>
    </row>
    <row r="258" spans="1:29" ht="27.75" customHeight="1">
      <c r="A258" s="729"/>
      <c r="B258" s="725" t="s">
        <v>625</v>
      </c>
      <c r="C258" s="99" t="s">
        <v>626</v>
      </c>
      <c r="D258" s="137" t="s">
        <v>411</v>
      </c>
      <c r="E258" s="77">
        <f>'[1]PROGRAMACION ANUAL -2012'!$AA$509</f>
        <v>2</v>
      </c>
      <c r="F258" s="731"/>
      <c r="G258" s="734"/>
      <c r="H258" s="726"/>
      <c r="I258" s="734"/>
      <c r="J258" s="723"/>
      <c r="K258" s="723"/>
      <c r="L258" s="77"/>
      <c r="M258" s="77"/>
      <c r="N258" s="77"/>
      <c r="O258" s="77"/>
      <c r="P258" s="77"/>
      <c r="Q258" s="77"/>
      <c r="R258" s="77"/>
      <c r="S258" s="257"/>
      <c r="T258" s="257"/>
      <c r="U258" s="257"/>
      <c r="V258" s="257"/>
      <c r="W258" s="257"/>
      <c r="X258" s="257"/>
      <c r="Y258" s="257"/>
      <c r="Z258" s="257"/>
      <c r="AA258" s="257"/>
    </row>
    <row r="259" spans="1:29" ht="33" customHeight="1">
      <c r="A259" s="729"/>
      <c r="B259" s="726"/>
      <c r="C259" s="99" t="s">
        <v>627</v>
      </c>
      <c r="D259" s="137" t="s">
        <v>411</v>
      </c>
      <c r="E259" s="77">
        <f>'[1]PROGRAMACION ANUAL -2012'!$AA$514</f>
        <v>528</v>
      </c>
      <c r="F259" s="731"/>
      <c r="G259" s="734"/>
      <c r="H259" s="726"/>
      <c r="I259" s="734"/>
      <c r="J259" s="723"/>
      <c r="K259" s="723"/>
      <c r="L259" s="77"/>
      <c r="M259" s="77"/>
      <c r="N259" s="77"/>
      <c r="O259" s="77"/>
      <c r="P259" s="77"/>
      <c r="Q259" s="77"/>
      <c r="R259" s="77"/>
      <c r="S259" s="257"/>
      <c r="T259" s="257"/>
      <c r="U259" s="257"/>
      <c r="V259" s="257"/>
      <c r="W259" s="257"/>
      <c r="X259" s="257"/>
      <c r="Y259" s="257"/>
      <c r="Z259" s="257"/>
      <c r="AA259" s="257"/>
    </row>
    <row r="260" spans="1:29" ht="21" customHeight="1">
      <c r="A260" s="729"/>
      <c r="B260" s="726"/>
      <c r="C260" s="99" t="s">
        <v>628</v>
      </c>
      <c r="D260" s="137" t="s">
        <v>411</v>
      </c>
      <c r="E260" s="77">
        <f>'[1]PROGRAMACION ANUAL -2012'!$AA$519</f>
        <v>141500</v>
      </c>
      <c r="F260" s="731"/>
      <c r="G260" s="734"/>
      <c r="H260" s="726"/>
      <c r="I260" s="734"/>
      <c r="J260" s="723"/>
      <c r="K260" s="723"/>
      <c r="L260" s="77"/>
      <c r="M260" s="77"/>
      <c r="N260" s="77"/>
      <c r="O260" s="77"/>
      <c r="P260" s="77"/>
      <c r="Q260" s="77"/>
      <c r="R260" s="77"/>
      <c r="S260" s="257"/>
      <c r="T260" s="257"/>
      <c r="U260" s="257"/>
      <c r="V260" s="257"/>
      <c r="W260" s="257"/>
      <c r="X260" s="257"/>
      <c r="Y260" s="257"/>
      <c r="Z260" s="257"/>
      <c r="AA260" s="257"/>
    </row>
    <row r="261" spans="1:29" ht="33" customHeight="1">
      <c r="A261" s="729"/>
      <c r="B261" s="727"/>
      <c r="C261" s="99" t="s">
        <v>629</v>
      </c>
      <c r="D261" s="137" t="s">
        <v>411</v>
      </c>
      <c r="E261" s="77">
        <f>'[1]PROGRAMACION ANUAL -2012'!$AA$524</f>
        <v>1123932</v>
      </c>
      <c r="F261" s="732"/>
      <c r="G261" s="735"/>
      <c r="H261" s="727"/>
      <c r="I261" s="735"/>
      <c r="J261" s="724"/>
      <c r="K261" s="724"/>
      <c r="L261" s="77"/>
      <c r="M261" s="77"/>
      <c r="N261" s="77"/>
      <c r="O261" s="77"/>
      <c r="P261" s="77"/>
      <c r="Q261" s="77"/>
      <c r="R261" s="77"/>
      <c r="S261" s="257"/>
      <c r="T261" s="257"/>
      <c r="U261" s="257"/>
      <c r="V261" s="257"/>
      <c r="W261" s="257"/>
      <c r="X261" s="257"/>
      <c r="Y261" s="257"/>
      <c r="Z261" s="257"/>
      <c r="AA261" s="257"/>
    </row>
    <row r="262" spans="1:29">
      <c r="A262" s="283"/>
      <c r="B262" s="283"/>
      <c r="C262" s="289"/>
      <c r="D262" s="285"/>
      <c r="E262" s="283"/>
      <c r="F262" s="283"/>
      <c r="G262" s="289"/>
      <c r="H262" s="285"/>
      <c r="I262" s="283"/>
      <c r="J262" s="283"/>
      <c r="K262" s="283"/>
      <c r="L262" s="257"/>
      <c r="M262" s="257"/>
      <c r="N262" s="257"/>
      <c r="O262" s="257"/>
      <c r="P262" s="257"/>
      <c r="Q262" s="257"/>
      <c r="R262" s="257"/>
      <c r="S262" s="257"/>
      <c r="T262" s="257"/>
      <c r="U262" s="257"/>
      <c r="V262" s="257"/>
      <c r="W262" s="257"/>
      <c r="X262" s="257"/>
      <c r="Y262" s="257"/>
      <c r="Z262" s="257"/>
      <c r="AA262" s="257"/>
      <c r="AB262" s="257"/>
      <c r="AC262" s="257"/>
    </row>
    <row r="263" spans="1:29">
      <c r="A263" s="728" t="s">
        <v>506</v>
      </c>
      <c r="B263" s="728"/>
      <c r="C263" s="728"/>
      <c r="D263" s="728"/>
      <c r="E263" s="728"/>
      <c r="F263" s="728"/>
      <c r="G263" s="728"/>
      <c r="H263" s="728"/>
      <c r="I263" s="728"/>
      <c r="J263" s="728"/>
      <c r="K263" s="728"/>
      <c r="L263" s="728"/>
      <c r="M263" s="728"/>
      <c r="N263" s="728"/>
      <c r="O263" s="257"/>
      <c r="P263" s="257"/>
      <c r="Q263" s="257"/>
      <c r="R263" s="257"/>
      <c r="S263" s="257"/>
      <c r="T263" s="257"/>
      <c r="U263" s="257"/>
      <c r="V263" s="257"/>
      <c r="W263" s="257"/>
      <c r="X263" s="257"/>
      <c r="Y263" s="257"/>
      <c r="Z263" s="257"/>
      <c r="AA263" s="257"/>
      <c r="AB263" s="257"/>
      <c r="AC263" s="257"/>
    </row>
    <row r="264" spans="1:29">
      <c r="A264" s="728" t="s">
        <v>507</v>
      </c>
      <c r="B264" s="728"/>
      <c r="C264" s="728"/>
      <c r="D264" s="728"/>
      <c r="E264" s="728"/>
      <c r="F264" s="728"/>
      <c r="G264" s="728"/>
      <c r="H264" s="728"/>
      <c r="I264" s="728"/>
      <c r="J264" s="728"/>
      <c r="K264" s="728"/>
      <c r="L264" s="728"/>
      <c r="M264" s="728"/>
      <c r="N264" s="728"/>
      <c r="O264" s="277"/>
      <c r="P264" s="257"/>
      <c r="Q264" s="257"/>
      <c r="R264" s="257"/>
      <c r="S264" s="257"/>
      <c r="T264" s="257"/>
      <c r="U264" s="257"/>
      <c r="V264" s="257"/>
      <c r="W264" s="257"/>
      <c r="X264" s="257"/>
      <c r="Y264" s="257"/>
      <c r="Z264" s="257"/>
      <c r="AA264" s="257"/>
      <c r="AB264" s="257"/>
      <c r="AC264" s="257"/>
    </row>
    <row r="265" spans="1:29">
      <c r="A265" s="728" t="s">
        <v>508</v>
      </c>
      <c r="B265" s="728"/>
      <c r="C265" s="728"/>
      <c r="D265" s="728"/>
      <c r="E265" s="728"/>
      <c r="F265" s="728"/>
      <c r="G265" s="728"/>
      <c r="H265" s="257"/>
      <c r="I265" s="257"/>
      <c r="J265" s="257"/>
      <c r="K265" s="257"/>
      <c r="L265" s="257"/>
      <c r="M265" s="257"/>
      <c r="N265" s="257"/>
      <c r="O265" s="257"/>
      <c r="P265" s="257"/>
      <c r="Q265" s="257"/>
      <c r="R265" s="257"/>
      <c r="S265" s="257"/>
      <c r="T265" s="257"/>
      <c r="U265" s="257"/>
      <c r="V265" s="257"/>
      <c r="W265" s="257"/>
      <c r="X265" s="257"/>
      <c r="Y265" s="257"/>
      <c r="Z265" s="257"/>
      <c r="AA265" s="257"/>
      <c r="AB265" s="257"/>
      <c r="AC265" s="257"/>
    </row>
    <row r="266" spans="1:29">
      <c r="A266" s="278"/>
      <c r="B266" s="278"/>
      <c r="C266" s="278"/>
      <c r="D266" s="278"/>
      <c r="E266" s="278"/>
      <c r="F266" s="278"/>
      <c r="G266" s="278"/>
      <c r="H266" s="257"/>
      <c r="I266" s="257"/>
      <c r="J266" s="257"/>
      <c r="K266" s="257"/>
      <c r="L266" s="257"/>
      <c r="M266" s="257"/>
      <c r="N266" s="257"/>
      <c r="O266" s="257"/>
      <c r="P266" s="257"/>
      <c r="Q266" s="257"/>
      <c r="R266" s="257"/>
      <c r="S266" s="257"/>
      <c r="T266" s="257"/>
      <c r="U266" s="257"/>
      <c r="V266" s="257"/>
      <c r="W266" s="257"/>
      <c r="X266" s="257"/>
      <c r="Y266" s="257"/>
      <c r="Z266" s="257"/>
      <c r="AA266" s="257"/>
      <c r="AB266" s="257"/>
      <c r="AC266" s="257"/>
    </row>
    <row r="267" spans="1:29">
      <c r="A267" s="257"/>
      <c r="B267" s="257"/>
      <c r="C267" s="257"/>
      <c r="D267" s="257"/>
      <c r="E267" s="257"/>
      <c r="F267" s="257"/>
      <c r="G267" s="257"/>
      <c r="H267" s="257"/>
      <c r="I267" s="257"/>
      <c r="J267" s="257"/>
      <c r="K267" s="257"/>
      <c r="L267" s="257"/>
      <c r="M267" s="257"/>
      <c r="N267" s="257"/>
      <c r="O267" s="257"/>
      <c r="P267" s="257"/>
      <c r="Q267" s="257"/>
      <c r="R267" s="257"/>
      <c r="S267" s="257"/>
      <c r="T267" s="257"/>
      <c r="U267" s="257"/>
      <c r="V267" s="257"/>
      <c r="W267" s="257"/>
      <c r="X267" s="257"/>
      <c r="Y267" s="257"/>
      <c r="Z267" s="257"/>
      <c r="AA267" s="257"/>
      <c r="AB267" s="257"/>
      <c r="AC267" s="257"/>
    </row>
    <row r="268" spans="1:29">
      <c r="A268" s="257"/>
      <c r="B268" s="257"/>
      <c r="C268" s="257"/>
      <c r="D268" s="257"/>
      <c r="E268" s="257"/>
      <c r="F268" s="257"/>
      <c r="G268" s="257"/>
      <c r="H268" s="257"/>
      <c r="I268" s="257"/>
      <c r="J268" s="257"/>
      <c r="K268" s="257"/>
      <c r="L268" s="257"/>
      <c r="M268" s="257"/>
      <c r="N268" s="257"/>
      <c r="O268" s="257"/>
      <c r="P268" s="257"/>
      <c r="Q268" s="257"/>
      <c r="R268" s="257"/>
      <c r="S268" s="257"/>
      <c r="T268" s="257"/>
      <c r="U268" s="257"/>
      <c r="V268" s="257"/>
      <c r="W268" s="257"/>
      <c r="X268" s="257"/>
      <c r="Y268" s="257"/>
      <c r="Z268" s="257"/>
      <c r="AA268" s="257"/>
      <c r="AB268" s="257"/>
      <c r="AC268" s="257"/>
    </row>
    <row r="269" spans="1:29">
      <c r="A269" s="257"/>
      <c r="B269" s="257"/>
      <c r="C269" s="257"/>
      <c r="D269" s="257"/>
      <c r="E269" s="257"/>
      <c r="F269" s="257"/>
      <c r="G269" s="257"/>
      <c r="H269" s="257"/>
      <c r="I269" s="257"/>
      <c r="J269" s="257"/>
      <c r="K269" s="257"/>
      <c r="L269" s="257"/>
      <c r="M269" s="257"/>
      <c r="N269" s="257"/>
      <c r="O269" s="257"/>
      <c r="P269" s="257"/>
      <c r="Q269" s="257"/>
      <c r="R269" s="257"/>
      <c r="S269" s="257"/>
      <c r="T269" s="257"/>
      <c r="U269" s="257"/>
      <c r="V269" s="257"/>
      <c r="W269" s="257"/>
      <c r="X269" s="257"/>
      <c r="Y269" s="257"/>
      <c r="Z269" s="257"/>
      <c r="AA269" s="257"/>
      <c r="AB269" s="257"/>
      <c r="AC269" s="257"/>
    </row>
    <row r="270" spans="1:29">
      <c r="A270" s="257"/>
      <c r="B270" s="257"/>
      <c r="C270" s="257"/>
      <c r="D270" s="257"/>
      <c r="E270" s="257"/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  <c r="S270" s="257"/>
      <c r="T270" s="257"/>
      <c r="U270" s="257"/>
      <c r="V270" s="257"/>
      <c r="W270" s="257"/>
      <c r="X270" s="257"/>
      <c r="Y270" s="257"/>
      <c r="Z270" s="257"/>
      <c r="AA270" s="257"/>
      <c r="AB270" s="257"/>
      <c r="AC270" s="257"/>
    </row>
    <row r="271" spans="1:29">
      <c r="A271" s="257"/>
      <c r="B271" s="257"/>
      <c r="C271" s="257"/>
      <c r="D271" s="257"/>
      <c r="E271" s="257"/>
      <c r="F271" s="257"/>
      <c r="G271" s="257"/>
      <c r="H271" s="257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</row>
    <row r="272" spans="1:29">
      <c r="A272" s="257"/>
      <c r="B272" s="257"/>
      <c r="C272" s="257"/>
      <c r="D272" s="257"/>
      <c r="E272" s="257"/>
      <c r="F272" s="257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7"/>
      <c r="S272" s="257"/>
      <c r="T272" s="257"/>
      <c r="U272" s="257"/>
      <c r="V272" s="257"/>
      <c r="W272" s="257"/>
      <c r="X272" s="257"/>
      <c r="Y272" s="257"/>
      <c r="Z272" s="257"/>
      <c r="AA272" s="257"/>
      <c r="AB272" s="257"/>
      <c r="AC272" s="257"/>
    </row>
    <row r="273" spans="1:29">
      <c r="A273" s="257"/>
      <c r="B273" s="257"/>
      <c r="C273" s="257"/>
      <c r="D273" s="257"/>
      <c r="E273" s="257"/>
      <c r="F273" s="257"/>
      <c r="G273" s="257"/>
      <c r="H273" s="257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  <c r="S273" s="257"/>
      <c r="T273" s="257"/>
      <c r="U273" s="257"/>
      <c r="V273" s="257"/>
      <c r="W273" s="257"/>
      <c r="X273" s="257"/>
      <c r="Y273" s="257"/>
      <c r="Z273" s="257"/>
      <c r="AA273" s="257"/>
      <c r="AB273" s="257"/>
      <c r="AC273" s="257"/>
    </row>
    <row r="274" spans="1:29">
      <c r="A274" s="257"/>
      <c r="B274" s="257"/>
      <c r="C274" s="257"/>
      <c r="D274" s="257"/>
      <c r="E274" s="257"/>
      <c r="F274" s="257"/>
      <c r="G274" s="257"/>
      <c r="H274" s="257"/>
      <c r="I274" s="257"/>
      <c r="J274" s="257"/>
      <c r="K274" s="257"/>
      <c r="L274" s="257"/>
      <c r="M274" s="257"/>
      <c r="N274" s="257"/>
      <c r="O274" s="257"/>
      <c r="P274" s="257"/>
      <c r="Q274" s="257"/>
      <c r="R274" s="257"/>
      <c r="S274" s="257"/>
      <c r="T274" s="257"/>
      <c r="U274" s="257"/>
      <c r="V274" s="257"/>
      <c r="W274" s="257"/>
      <c r="X274" s="257"/>
      <c r="Y274" s="257"/>
      <c r="Z274" s="257"/>
      <c r="AA274" s="257"/>
      <c r="AB274" s="257"/>
      <c r="AC274" s="257"/>
    </row>
    <row r="275" spans="1:29">
      <c r="A275" s="257"/>
      <c r="B275" s="257"/>
      <c r="C275" s="257"/>
      <c r="D275" s="257"/>
      <c r="E275" s="257"/>
      <c r="F275" s="257"/>
      <c r="G275" s="257"/>
      <c r="H275" s="257"/>
      <c r="I275" s="257"/>
      <c r="J275" s="257"/>
      <c r="K275" s="257"/>
      <c r="L275" s="257"/>
      <c r="M275" s="257"/>
      <c r="N275" s="257"/>
      <c r="O275" s="257"/>
      <c r="P275" s="257"/>
      <c r="Q275" s="257"/>
      <c r="R275" s="257"/>
      <c r="S275" s="257"/>
      <c r="T275" s="257"/>
      <c r="U275" s="257"/>
      <c r="V275" s="257"/>
      <c r="W275" s="257"/>
      <c r="X275" s="257"/>
      <c r="Y275" s="257"/>
      <c r="Z275" s="257"/>
      <c r="AA275" s="257"/>
      <c r="AB275" s="257"/>
      <c r="AC275" s="257"/>
    </row>
    <row r="276" spans="1:29">
      <c r="A276" s="257"/>
      <c r="B276" s="257"/>
      <c r="C276" s="257"/>
      <c r="D276" s="257"/>
      <c r="E276" s="257"/>
      <c r="F276" s="257"/>
      <c r="G276" s="257"/>
      <c r="H276" s="257"/>
      <c r="I276" s="257"/>
      <c r="J276" s="257"/>
      <c r="K276" s="257"/>
      <c r="L276" s="257"/>
      <c r="M276" s="257"/>
      <c r="N276" s="257"/>
      <c r="O276" s="257"/>
      <c r="P276" s="257"/>
      <c r="Q276" s="257"/>
      <c r="R276" s="257"/>
      <c r="S276" s="257"/>
      <c r="T276" s="257"/>
      <c r="U276" s="257"/>
      <c r="V276" s="257"/>
      <c r="W276" s="257"/>
      <c r="X276" s="257"/>
      <c r="Y276" s="257"/>
      <c r="Z276" s="257"/>
      <c r="AA276" s="257"/>
      <c r="AB276" s="257"/>
      <c r="AC276" s="257"/>
    </row>
    <row r="277" spans="1:29">
      <c r="A277" s="257"/>
      <c r="B277" s="257"/>
      <c r="C277" s="257"/>
      <c r="D277" s="257"/>
      <c r="E277" s="257"/>
      <c r="F277" s="257"/>
      <c r="G277" s="257"/>
      <c r="H277" s="257"/>
      <c r="I277" s="257"/>
      <c r="J277" s="257"/>
      <c r="K277" s="257"/>
      <c r="L277" s="257"/>
      <c r="M277" s="257"/>
      <c r="N277" s="257"/>
      <c r="O277" s="257"/>
      <c r="P277" s="257"/>
      <c r="Q277" s="257"/>
      <c r="R277" s="257"/>
      <c r="S277" s="257"/>
      <c r="T277" s="257"/>
      <c r="U277" s="257"/>
      <c r="V277" s="257"/>
      <c r="W277" s="257"/>
      <c r="X277" s="257"/>
      <c r="Y277" s="257"/>
      <c r="Z277" s="257"/>
      <c r="AA277" s="257"/>
      <c r="AB277" s="257"/>
      <c r="AC277" s="257"/>
    </row>
    <row r="278" spans="1:29">
      <c r="A278" s="257"/>
      <c r="B278" s="257"/>
      <c r="C278" s="257"/>
      <c r="D278" s="257"/>
      <c r="E278" s="257"/>
      <c r="F278" s="257"/>
      <c r="G278" s="257"/>
      <c r="H278" s="257"/>
      <c r="I278" s="257"/>
      <c r="J278" s="257"/>
      <c r="K278" s="257"/>
      <c r="L278" s="257"/>
      <c r="M278" s="257"/>
      <c r="N278" s="257"/>
      <c r="O278" s="257"/>
      <c r="P278" s="257"/>
      <c r="Q278" s="257"/>
      <c r="R278" s="257"/>
      <c r="S278" s="257"/>
      <c r="T278" s="257"/>
      <c r="U278" s="257"/>
      <c r="V278" s="257"/>
      <c r="W278" s="257"/>
      <c r="X278" s="257"/>
      <c r="Y278" s="257"/>
      <c r="Z278" s="257"/>
      <c r="AA278" s="257"/>
      <c r="AB278" s="257"/>
      <c r="AC278" s="257"/>
    </row>
    <row r="279" spans="1:29">
      <c r="A279" s="257"/>
      <c r="B279" s="257"/>
      <c r="C279" s="257"/>
      <c r="D279" s="257"/>
      <c r="E279" s="257"/>
      <c r="F279" s="257"/>
      <c r="G279" s="257"/>
      <c r="H279" s="257"/>
      <c r="I279" s="257"/>
      <c r="J279" s="257"/>
      <c r="K279" s="257"/>
      <c r="L279" s="257"/>
      <c r="M279" s="257"/>
      <c r="N279" s="257"/>
      <c r="O279" s="257"/>
      <c r="P279" s="257"/>
      <c r="Q279" s="257"/>
      <c r="R279" s="257"/>
      <c r="S279" s="257"/>
      <c r="T279" s="257"/>
      <c r="U279" s="257"/>
      <c r="V279" s="257"/>
      <c r="W279" s="257"/>
      <c r="X279" s="257"/>
      <c r="Y279" s="257"/>
      <c r="Z279" s="257"/>
      <c r="AA279" s="257"/>
      <c r="AB279" s="257"/>
      <c r="AC279" s="257"/>
    </row>
    <row r="280" spans="1:29">
      <c r="A280" s="257"/>
      <c r="B280" s="257"/>
      <c r="C280" s="257"/>
      <c r="D280" s="257"/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  <c r="P280" s="257"/>
      <c r="Q280" s="257"/>
      <c r="R280" s="257"/>
      <c r="S280" s="257"/>
      <c r="T280" s="257"/>
      <c r="U280" s="257"/>
      <c r="V280" s="257"/>
      <c r="W280" s="257"/>
      <c r="X280" s="257"/>
      <c r="Y280" s="257"/>
      <c r="Z280" s="257"/>
      <c r="AA280" s="257"/>
      <c r="AB280" s="257"/>
      <c r="AC280" s="257"/>
    </row>
    <row r="281" spans="1:29">
      <c r="A281" s="257"/>
      <c r="B281" s="257"/>
      <c r="C281" s="257"/>
      <c r="D281" s="257"/>
      <c r="E281" s="257"/>
      <c r="F281" s="257"/>
      <c r="G281" s="257"/>
      <c r="H281" s="257"/>
      <c r="I281" s="257"/>
      <c r="J281" s="257"/>
      <c r="K281" s="257"/>
      <c r="L281" s="257"/>
      <c r="M281" s="257"/>
      <c r="N281" s="257"/>
      <c r="O281" s="257"/>
      <c r="P281" s="257"/>
      <c r="Q281" s="257"/>
      <c r="R281" s="257"/>
      <c r="S281" s="257"/>
      <c r="T281" s="257"/>
      <c r="U281" s="257"/>
      <c r="V281" s="257"/>
      <c r="W281" s="257"/>
      <c r="X281" s="257"/>
      <c r="Y281" s="257"/>
      <c r="Z281" s="257"/>
      <c r="AA281" s="257"/>
      <c r="AB281" s="257"/>
      <c r="AC281" s="257"/>
    </row>
    <row r="282" spans="1:29">
      <c r="A282" s="257"/>
      <c r="B282" s="257"/>
      <c r="C282" s="257"/>
      <c r="D282" s="257"/>
      <c r="E282" s="257"/>
      <c r="F282" s="257"/>
      <c r="G282" s="257"/>
      <c r="H282" s="257"/>
      <c r="I282" s="257"/>
      <c r="J282" s="257"/>
      <c r="K282" s="257"/>
      <c r="L282" s="257"/>
      <c r="M282" s="257"/>
      <c r="N282" s="257"/>
      <c r="O282" s="257"/>
      <c r="P282" s="257"/>
      <c r="Q282" s="257"/>
      <c r="R282" s="257"/>
      <c r="S282" s="257"/>
      <c r="T282" s="257"/>
      <c r="U282" s="257"/>
      <c r="V282" s="257"/>
      <c r="W282" s="257"/>
      <c r="X282" s="257"/>
      <c r="Y282" s="257"/>
      <c r="Z282" s="257"/>
      <c r="AA282" s="257"/>
      <c r="AB282" s="257"/>
      <c r="AC282" s="257"/>
    </row>
    <row r="283" spans="1:29">
      <c r="A283" s="257"/>
      <c r="B283" s="257"/>
      <c r="C283" s="257"/>
      <c r="D283" s="257"/>
      <c r="E283" s="257"/>
      <c r="F283" s="257"/>
      <c r="G283" s="257"/>
      <c r="H283" s="257"/>
      <c r="I283" s="257"/>
      <c r="J283" s="257"/>
      <c r="K283" s="257"/>
      <c r="L283" s="257"/>
      <c r="M283" s="257"/>
      <c r="N283" s="257"/>
      <c r="O283" s="257"/>
      <c r="P283" s="257"/>
      <c r="Q283" s="257"/>
      <c r="R283" s="257"/>
      <c r="S283" s="257"/>
      <c r="T283" s="257"/>
      <c r="U283" s="257"/>
      <c r="V283" s="257"/>
      <c r="W283" s="257"/>
      <c r="X283" s="257"/>
      <c r="Y283" s="257"/>
      <c r="Z283" s="257"/>
      <c r="AA283" s="257"/>
      <c r="AB283" s="257"/>
      <c r="AC283" s="257"/>
    </row>
    <row r="284" spans="1:29">
      <c r="A284" s="257"/>
      <c r="B284" s="257"/>
      <c r="C284" s="257"/>
      <c r="D284" s="257"/>
      <c r="E284" s="257"/>
      <c r="F284" s="257"/>
      <c r="G284" s="257"/>
      <c r="H284" s="257"/>
      <c r="I284" s="257"/>
      <c r="J284" s="257"/>
      <c r="K284" s="257"/>
      <c r="L284" s="257"/>
      <c r="M284" s="257"/>
      <c r="N284" s="257"/>
      <c r="O284" s="257"/>
      <c r="P284" s="257"/>
      <c r="Q284" s="257"/>
      <c r="R284" s="257"/>
      <c r="S284" s="257"/>
      <c r="T284" s="257"/>
      <c r="U284" s="257"/>
      <c r="V284" s="257"/>
      <c r="W284" s="257"/>
      <c r="X284" s="257"/>
      <c r="Y284" s="257"/>
      <c r="Z284" s="257"/>
      <c r="AA284" s="257"/>
      <c r="AB284" s="257"/>
      <c r="AC284" s="257"/>
    </row>
    <row r="285" spans="1:29">
      <c r="A285" s="257"/>
      <c r="B285" s="257"/>
      <c r="C285" s="257"/>
      <c r="D285" s="257"/>
      <c r="E285" s="257"/>
      <c r="F285" s="257"/>
      <c r="G285" s="257"/>
      <c r="H285" s="257"/>
      <c r="I285" s="257"/>
      <c r="J285" s="257"/>
      <c r="K285" s="257"/>
      <c r="L285" s="257"/>
      <c r="M285" s="257"/>
      <c r="N285" s="257"/>
      <c r="O285" s="257"/>
      <c r="P285" s="257"/>
      <c r="Q285" s="257"/>
      <c r="R285" s="257"/>
      <c r="S285" s="257"/>
      <c r="T285" s="257"/>
      <c r="U285" s="257"/>
      <c r="V285" s="257"/>
      <c r="W285" s="257"/>
      <c r="X285" s="257"/>
      <c r="Y285" s="257"/>
      <c r="Z285" s="257"/>
      <c r="AA285" s="257"/>
      <c r="AB285" s="257"/>
      <c r="AC285" s="257"/>
    </row>
    <row r="286" spans="1:29">
      <c r="A286" s="257"/>
      <c r="B286" s="257"/>
      <c r="C286" s="257"/>
      <c r="D286" s="257"/>
      <c r="E286" s="257"/>
      <c r="F286" s="257"/>
      <c r="G286" s="257"/>
      <c r="H286" s="257"/>
      <c r="I286" s="257"/>
      <c r="J286" s="257"/>
      <c r="K286" s="257"/>
      <c r="L286" s="257"/>
      <c r="M286" s="257"/>
      <c r="N286" s="257"/>
      <c r="O286" s="257"/>
      <c r="P286" s="257"/>
      <c r="Q286" s="257"/>
      <c r="R286" s="257"/>
      <c r="S286" s="257"/>
      <c r="T286" s="257"/>
      <c r="U286" s="257"/>
      <c r="V286" s="257"/>
      <c r="W286" s="257"/>
      <c r="X286" s="257"/>
      <c r="Y286" s="257"/>
      <c r="Z286" s="257"/>
      <c r="AA286" s="257"/>
      <c r="AB286" s="257"/>
      <c r="AC286" s="257"/>
    </row>
    <row r="287" spans="1:29">
      <c r="S287" s="257"/>
      <c r="T287" s="257"/>
      <c r="U287" s="257"/>
      <c r="V287" s="257"/>
      <c r="W287" s="257"/>
      <c r="X287" s="257"/>
      <c r="Y287" s="257"/>
      <c r="Z287" s="257"/>
      <c r="AA287" s="257"/>
    </row>
    <row r="288" spans="1:29">
      <c r="S288" s="257"/>
      <c r="T288" s="257"/>
      <c r="U288" s="257"/>
      <c r="V288" s="257"/>
      <c r="W288" s="257"/>
      <c r="X288" s="257"/>
      <c r="Y288" s="257"/>
      <c r="Z288" s="257"/>
      <c r="AA288" s="257"/>
    </row>
    <row r="289" spans="19:27">
      <c r="S289" s="257"/>
      <c r="T289" s="257"/>
      <c r="U289" s="257"/>
      <c r="V289" s="257"/>
      <c r="W289" s="257"/>
      <c r="X289" s="257"/>
      <c r="Y289" s="257"/>
      <c r="Z289" s="257"/>
      <c r="AA289" s="257"/>
    </row>
    <row r="290" spans="19:27">
      <c r="S290" s="257"/>
      <c r="T290" s="257"/>
      <c r="U290" s="257"/>
      <c r="V290" s="257"/>
      <c r="W290" s="257"/>
      <c r="X290" s="257"/>
      <c r="Y290" s="257"/>
      <c r="Z290" s="257"/>
      <c r="AA290" s="257"/>
    </row>
    <row r="291" spans="19:27">
      <c r="S291" s="257"/>
      <c r="T291" s="257"/>
      <c r="U291" s="257"/>
      <c r="V291" s="257"/>
      <c r="W291" s="257"/>
      <c r="X291" s="257"/>
      <c r="Y291" s="257"/>
      <c r="Z291" s="257"/>
      <c r="AA291" s="257"/>
    </row>
    <row r="315" ht="42" customHeight="1"/>
    <row r="316" ht="46.5" customHeight="1"/>
    <row r="317" ht="46.5" customHeight="1"/>
    <row r="318" ht="46.5" customHeight="1"/>
    <row r="319" ht="46.5" customHeight="1"/>
    <row r="320" ht="46.5" customHeight="1"/>
    <row r="321" spans="16:30" ht="46.5" customHeight="1"/>
    <row r="322" spans="16:30" ht="17.25" customHeight="1"/>
    <row r="323" spans="16:30" ht="10.5" customHeight="1"/>
    <row r="324" spans="16:30" ht="10.5" customHeight="1">
      <c r="P324" s="263"/>
      <c r="Q324" s="263"/>
      <c r="S324" s="263"/>
      <c r="AD324" s="263"/>
    </row>
    <row r="325" spans="16:30" ht="10.5" customHeight="1"/>
    <row r="326" spans="16:30" ht="10.5" customHeight="1"/>
  </sheetData>
  <mergeCells count="309">
    <mergeCell ref="A1:N1"/>
    <mergeCell ref="A2:N2"/>
    <mergeCell ref="A5:A7"/>
    <mergeCell ref="B5:E5"/>
    <mergeCell ref="F5:I5"/>
    <mergeCell ref="J5:K5"/>
    <mergeCell ref="N5:Q6"/>
    <mergeCell ref="K6:K7"/>
    <mergeCell ref="L6:L7"/>
    <mergeCell ref="M6:M7"/>
    <mergeCell ref="A8:A26"/>
    <mergeCell ref="B8:B26"/>
    <mergeCell ref="A27:A29"/>
    <mergeCell ref="B27:B29"/>
    <mergeCell ref="A31:N31"/>
    <mergeCell ref="A32:N32"/>
    <mergeCell ref="R5:R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33:G33"/>
    <mergeCell ref="A38:N38"/>
    <mergeCell ref="A39:N39"/>
    <mergeCell ref="A42:A44"/>
    <mergeCell ref="B42:E42"/>
    <mergeCell ref="F42:I42"/>
    <mergeCell ref="J42:K42"/>
    <mergeCell ref="N42:Q43"/>
    <mergeCell ref="K43:K44"/>
    <mergeCell ref="L43:L44"/>
    <mergeCell ref="M43:M44"/>
    <mergeCell ref="A45:A62"/>
    <mergeCell ref="B45:B62"/>
    <mergeCell ref="A64:N64"/>
    <mergeCell ref="A65:N65"/>
    <mergeCell ref="A66:G66"/>
    <mergeCell ref="R42:R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A73:N73"/>
    <mergeCell ref="A74:N74"/>
    <mergeCell ref="A77:A79"/>
    <mergeCell ref="B77:E77"/>
    <mergeCell ref="F77:I77"/>
    <mergeCell ref="J77:K77"/>
    <mergeCell ref="N77:Q78"/>
    <mergeCell ref="K78:K79"/>
    <mergeCell ref="L78:L79"/>
    <mergeCell ref="M78:M79"/>
    <mergeCell ref="A80:A91"/>
    <mergeCell ref="B80:B84"/>
    <mergeCell ref="B85:B91"/>
    <mergeCell ref="A92:A100"/>
    <mergeCell ref="B92:B100"/>
    <mergeCell ref="A102:N102"/>
    <mergeCell ref="R77:R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Q126:Q128"/>
    <mergeCell ref="A129:N129"/>
    <mergeCell ref="A130:N130"/>
    <mergeCell ref="A103:N103"/>
    <mergeCell ref="A104:G104"/>
    <mergeCell ref="A108:N108"/>
    <mergeCell ref="A109:N109"/>
    <mergeCell ref="A112:A114"/>
    <mergeCell ref="B112:E112"/>
    <mergeCell ref="F112:I112"/>
    <mergeCell ref="J112:K112"/>
    <mergeCell ref="N112:Q113"/>
    <mergeCell ref="K113:K114"/>
    <mergeCell ref="N126:N128"/>
    <mergeCell ref="O126:O128"/>
    <mergeCell ref="P126:P128"/>
    <mergeCell ref="H126:H128"/>
    <mergeCell ref="I126:I128"/>
    <mergeCell ref="J126:J128"/>
    <mergeCell ref="A115:A128"/>
    <mergeCell ref="N142:Q143"/>
    <mergeCell ref="R112:R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L113:L114"/>
    <mergeCell ref="M113:M114"/>
    <mergeCell ref="R142:R144"/>
    <mergeCell ref="B143:B144"/>
    <mergeCell ref="C143:C144"/>
    <mergeCell ref="D143:D144"/>
    <mergeCell ref="E143:E144"/>
    <mergeCell ref="L143:L144"/>
    <mergeCell ref="M143:M144"/>
    <mergeCell ref="B115:B118"/>
    <mergeCell ref="B119:B128"/>
    <mergeCell ref="F126:F128"/>
    <mergeCell ref="G126:G128"/>
    <mergeCell ref="K145:K152"/>
    <mergeCell ref="F143:F144"/>
    <mergeCell ref="G143:G144"/>
    <mergeCell ref="H143:H144"/>
    <mergeCell ref="I143:I144"/>
    <mergeCell ref="J143:J144"/>
    <mergeCell ref="K143:K144"/>
    <mergeCell ref="A142:A144"/>
    <mergeCell ref="B142:E142"/>
    <mergeCell ref="F142:I142"/>
    <mergeCell ref="J142:K142"/>
    <mergeCell ref="B145:B147"/>
    <mergeCell ref="F145:F152"/>
    <mergeCell ref="G145:G152"/>
    <mergeCell ref="H145:H152"/>
    <mergeCell ref="I145:I152"/>
    <mergeCell ref="J145:J152"/>
    <mergeCell ref="A131:G131"/>
    <mergeCell ref="A138:N138"/>
    <mergeCell ref="A139:N139"/>
    <mergeCell ref="K126:K128"/>
    <mergeCell ref="L126:L128"/>
    <mergeCell ref="M126:M128"/>
    <mergeCell ref="R164:R166"/>
    <mergeCell ref="B165:B166"/>
    <mergeCell ref="C165:C166"/>
    <mergeCell ref="D165:D166"/>
    <mergeCell ref="E165:E166"/>
    <mergeCell ref="B148:B152"/>
    <mergeCell ref="A154:N154"/>
    <mergeCell ref="A155:N155"/>
    <mergeCell ref="A156:G156"/>
    <mergeCell ref="A160:N160"/>
    <mergeCell ref="A161:N161"/>
    <mergeCell ref="L145:L152"/>
    <mergeCell ref="M145:M152"/>
    <mergeCell ref="N145:N152"/>
    <mergeCell ref="O145:O152"/>
    <mergeCell ref="P145:P152"/>
    <mergeCell ref="Q145:Q152"/>
    <mergeCell ref="A145:A152"/>
    <mergeCell ref="O167:O168"/>
    <mergeCell ref="P167:P168"/>
    <mergeCell ref="Q167:Q168"/>
    <mergeCell ref="L165:L166"/>
    <mergeCell ref="M165:M166"/>
    <mergeCell ref="A167:A171"/>
    <mergeCell ref="B167:B170"/>
    <mergeCell ref="F167:F168"/>
    <mergeCell ref="G167:G168"/>
    <mergeCell ref="H167:H168"/>
    <mergeCell ref="I167:I168"/>
    <mergeCell ref="J167:J168"/>
    <mergeCell ref="K167:K168"/>
    <mergeCell ref="F165:F166"/>
    <mergeCell ref="G165:G166"/>
    <mergeCell ref="H165:H166"/>
    <mergeCell ref="I165:I166"/>
    <mergeCell ref="J165:J166"/>
    <mergeCell ref="K165:K166"/>
    <mergeCell ref="A164:A166"/>
    <mergeCell ref="B164:E164"/>
    <mergeCell ref="F164:I164"/>
    <mergeCell ref="J164:K164"/>
    <mergeCell ref="N164:Q165"/>
    <mergeCell ref="F169:F178"/>
    <mergeCell ref="G169:G178"/>
    <mergeCell ref="H169:H178"/>
    <mergeCell ref="I169:I178"/>
    <mergeCell ref="J169:J178"/>
    <mergeCell ref="K169:K178"/>
    <mergeCell ref="L167:L168"/>
    <mergeCell ref="M167:M168"/>
    <mergeCell ref="N167:N168"/>
    <mergeCell ref="N181:N184"/>
    <mergeCell ref="O181:O184"/>
    <mergeCell ref="P181:P184"/>
    <mergeCell ref="Q181:Q184"/>
    <mergeCell ref="A186:N186"/>
    <mergeCell ref="A187:N187"/>
    <mergeCell ref="H181:H184"/>
    <mergeCell ref="I181:I184"/>
    <mergeCell ref="J181:J184"/>
    <mergeCell ref="K181:K184"/>
    <mergeCell ref="L181:L184"/>
    <mergeCell ref="M181:M184"/>
    <mergeCell ref="A172:A184"/>
    <mergeCell ref="B172:B174"/>
    <mergeCell ref="B175:B180"/>
    <mergeCell ref="B181:B184"/>
    <mergeCell ref="F181:F184"/>
    <mergeCell ref="G181:G184"/>
    <mergeCell ref="L169:L178"/>
    <mergeCell ref="M169:M178"/>
    <mergeCell ref="N169:N178"/>
    <mergeCell ref="O169:O178"/>
    <mergeCell ref="P169:P178"/>
    <mergeCell ref="Q169:Q178"/>
    <mergeCell ref="A188:G188"/>
    <mergeCell ref="A195:N195"/>
    <mergeCell ref="A196:N196"/>
    <mergeCell ref="A199:A201"/>
    <mergeCell ref="B199:E199"/>
    <mergeCell ref="F199:I199"/>
    <mergeCell ref="J199:K199"/>
    <mergeCell ref="N199:Q200"/>
    <mergeCell ref="K200:K201"/>
    <mergeCell ref="L200:L201"/>
    <mergeCell ref="R199:R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M200:M201"/>
    <mergeCell ref="N204:N206"/>
    <mergeCell ref="O204:O206"/>
    <mergeCell ref="P204:P206"/>
    <mergeCell ref="Q204:Q206"/>
    <mergeCell ref="A205:A210"/>
    <mergeCell ref="B206:B210"/>
    <mergeCell ref="F208:F210"/>
    <mergeCell ref="G208:G210"/>
    <mergeCell ref="H208:H210"/>
    <mergeCell ref="I208:I210"/>
    <mergeCell ref="A203:A204"/>
    <mergeCell ref="F204:F206"/>
    <mergeCell ref="G204:G206"/>
    <mergeCell ref="H204:H206"/>
    <mergeCell ref="I204:I206"/>
    <mergeCell ref="J204:J206"/>
    <mergeCell ref="K204:K206"/>
    <mergeCell ref="L204:L206"/>
    <mergeCell ref="M204:M206"/>
    <mergeCell ref="A212:N212"/>
    <mergeCell ref="A213:N213"/>
    <mergeCell ref="A214:G214"/>
    <mergeCell ref="A220:N220"/>
    <mergeCell ref="A221:N221"/>
    <mergeCell ref="A224:A226"/>
    <mergeCell ref="B224:E224"/>
    <mergeCell ref="F224:I224"/>
    <mergeCell ref="J224:K224"/>
    <mergeCell ref="N224:Q225"/>
    <mergeCell ref="R224:R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L225:L226"/>
    <mergeCell ref="M225:M226"/>
    <mergeCell ref="K225:K226"/>
    <mergeCell ref="A227:A256"/>
    <mergeCell ref="B227:B253"/>
    <mergeCell ref="F251:F253"/>
    <mergeCell ref="G251:G253"/>
    <mergeCell ref="H251:H253"/>
    <mergeCell ref="I251:I253"/>
    <mergeCell ref="J251:J253"/>
    <mergeCell ref="K251:K253"/>
    <mergeCell ref="B254:B256"/>
    <mergeCell ref="F254:F256"/>
    <mergeCell ref="G254:G256"/>
    <mergeCell ref="H254:H256"/>
    <mergeCell ref="I254:I256"/>
    <mergeCell ref="J254:J256"/>
    <mergeCell ref="K254:K256"/>
    <mergeCell ref="K257:K261"/>
    <mergeCell ref="B258:B261"/>
    <mergeCell ref="A263:N263"/>
    <mergeCell ref="A264:N264"/>
    <mergeCell ref="A265:G265"/>
    <mergeCell ref="A257:A261"/>
    <mergeCell ref="F257:F261"/>
    <mergeCell ref="G257:G261"/>
    <mergeCell ref="H257:H261"/>
    <mergeCell ref="I257:I261"/>
    <mergeCell ref="J257:J261"/>
  </mergeCells>
  <pageMargins left="0.25" right="0.25" top="0.75" bottom="0.75" header="0.3" footer="0.3"/>
  <pageSetup scale="53" orientation="landscape" r:id="rId1"/>
  <rowBreaks count="7" manualBreakCount="7">
    <brk id="36" max="17" man="1"/>
    <brk id="72" max="17" man="1"/>
    <brk id="137" max="17" man="1"/>
    <brk id="159" max="17" man="1"/>
    <brk id="194" max="17" man="1"/>
    <brk id="219" max="17" man="1"/>
    <brk id="246" max="17" man="1"/>
  </rowBreaks>
  <colBreaks count="1" manualBreakCount="1">
    <brk id="17" max="27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topLeftCell="A19" workbookViewId="0">
      <selection activeCell="A31" sqref="A31:T31"/>
    </sheetView>
  </sheetViews>
  <sheetFormatPr baseColWidth="10" defaultRowHeight="15"/>
  <cols>
    <col min="1" max="1" width="11.7109375" customWidth="1"/>
    <col min="2" max="2" width="10.140625" customWidth="1"/>
    <col min="3" max="3" width="35.85546875" customWidth="1"/>
    <col min="6" max="6" width="9.42578125" customWidth="1"/>
    <col min="7" max="7" width="28.28515625" customWidth="1"/>
    <col min="8" max="8" width="10.140625" customWidth="1"/>
    <col min="9" max="9" width="7.7109375" customWidth="1"/>
    <col min="10" max="10" width="7" style="61" customWidth="1"/>
    <col min="11" max="11" width="6.7109375" style="61" customWidth="1"/>
    <col min="12" max="12" width="7" style="61" customWidth="1"/>
    <col min="13" max="13" width="6.7109375" style="61" customWidth="1"/>
    <col min="14" max="14" width="6.85546875" style="61" customWidth="1"/>
    <col min="15" max="15" width="7.28515625" style="61" customWidth="1"/>
    <col min="16" max="16" width="6.140625" style="61" customWidth="1"/>
    <col min="17" max="17" width="7.140625" style="61" customWidth="1"/>
    <col min="18" max="18" width="6.85546875" style="61" customWidth="1"/>
    <col min="19" max="19" width="8.7109375" customWidth="1"/>
  </cols>
  <sheetData>
    <row r="1" spans="1:20">
      <c r="A1" s="673" t="s">
        <v>795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</row>
    <row r="2" spans="1:20">
      <c r="A2" s="673" t="s">
        <v>468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</row>
    <row r="3" spans="1:20">
      <c r="A3" s="259" t="s">
        <v>469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</row>
    <row r="4" spans="1:20" ht="15.75" thickBot="1">
      <c r="A4" s="262" t="s">
        <v>470</v>
      </c>
      <c r="B4" s="263"/>
      <c r="C4" s="263"/>
      <c r="D4" s="263"/>
      <c r="E4" s="263"/>
      <c r="F4" s="263"/>
      <c r="G4" s="263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0" ht="30.75" customHeight="1" thickBot="1">
      <c r="A5" s="740" t="s">
        <v>471</v>
      </c>
      <c r="B5" s="761" t="s">
        <v>472</v>
      </c>
      <c r="C5" s="762"/>
      <c r="D5" s="762"/>
      <c r="E5" s="763"/>
      <c r="F5" s="818" t="s">
        <v>473</v>
      </c>
      <c r="G5" s="819"/>
      <c r="H5" s="819"/>
      <c r="I5" s="820" t="s">
        <v>805</v>
      </c>
      <c r="J5" s="820"/>
      <c r="K5" s="820"/>
      <c r="L5" s="820"/>
      <c r="M5" s="820"/>
      <c r="N5" s="822" t="s">
        <v>800</v>
      </c>
      <c r="O5" s="822"/>
      <c r="P5" s="822"/>
      <c r="Q5" s="822"/>
      <c r="R5" s="822"/>
      <c r="S5" s="523" t="s">
        <v>803</v>
      </c>
      <c r="T5" s="824" t="s">
        <v>804</v>
      </c>
    </row>
    <row r="6" spans="1:20" ht="15.75" customHeight="1" thickBot="1">
      <c r="A6" s="741"/>
      <c r="B6" s="742" t="s">
        <v>476</v>
      </c>
      <c r="C6" s="744" t="s">
        <v>477</v>
      </c>
      <c r="D6" s="746" t="s">
        <v>180</v>
      </c>
      <c r="E6" s="811" t="s">
        <v>478</v>
      </c>
      <c r="F6" s="748" t="s">
        <v>173</v>
      </c>
      <c r="G6" s="744" t="s">
        <v>479</v>
      </c>
      <c r="H6" s="750" t="s">
        <v>480</v>
      </c>
      <c r="I6" s="821"/>
      <c r="J6" s="821"/>
      <c r="K6" s="821"/>
      <c r="L6" s="821"/>
      <c r="M6" s="821"/>
      <c r="N6" s="823"/>
      <c r="O6" s="823"/>
      <c r="P6" s="823"/>
      <c r="Q6" s="823"/>
      <c r="R6" s="823"/>
      <c r="S6" s="817" t="s">
        <v>802</v>
      </c>
      <c r="T6" s="825"/>
    </row>
    <row r="7" spans="1:20" ht="15.75" thickBot="1">
      <c r="A7" s="741"/>
      <c r="B7" s="778"/>
      <c r="C7" s="780"/>
      <c r="D7" s="807"/>
      <c r="E7" s="812"/>
      <c r="F7" s="779"/>
      <c r="G7" s="780"/>
      <c r="H7" s="759"/>
      <c r="I7" s="93" t="s">
        <v>478</v>
      </c>
      <c r="J7" s="511" t="s">
        <v>796</v>
      </c>
      <c r="K7" s="511" t="s">
        <v>797</v>
      </c>
      <c r="L7" s="511" t="s">
        <v>798</v>
      </c>
      <c r="M7" s="511" t="s">
        <v>799</v>
      </c>
      <c r="N7" s="511" t="s">
        <v>684</v>
      </c>
      <c r="O7" s="511" t="s">
        <v>188</v>
      </c>
      <c r="P7" s="511" t="s">
        <v>189</v>
      </c>
      <c r="Q7" s="511" t="s">
        <v>190</v>
      </c>
      <c r="R7" s="511" t="s">
        <v>801</v>
      </c>
      <c r="S7" s="745"/>
      <c r="T7" s="826"/>
    </row>
    <row r="8" spans="1:20" ht="45" customHeight="1">
      <c r="A8" s="801" t="s">
        <v>103</v>
      </c>
      <c r="B8" s="808" t="s">
        <v>483</v>
      </c>
      <c r="C8" s="384" t="s">
        <v>235</v>
      </c>
      <c r="D8" s="385" t="s">
        <v>233</v>
      </c>
      <c r="E8" s="389">
        <f>'[1]PROGRAMACION ANUAL -2012'!$AA$30</f>
        <v>2695</v>
      </c>
      <c r="F8" s="390" t="s">
        <v>234</v>
      </c>
      <c r="G8" s="384" t="s">
        <v>235</v>
      </c>
      <c r="H8" s="385" t="s">
        <v>233</v>
      </c>
      <c r="I8" s="389">
        <f>'[1]PROGRAMACION ANUAL -2012'!$AA$30</f>
        <v>2695</v>
      </c>
      <c r="J8" s="389">
        <v>673</v>
      </c>
      <c r="K8" s="389">
        <v>675</v>
      </c>
      <c r="L8" s="389">
        <v>673</v>
      </c>
      <c r="M8" s="389">
        <v>674</v>
      </c>
      <c r="N8" s="389"/>
      <c r="O8" s="389"/>
      <c r="P8" s="389"/>
      <c r="Q8" s="389"/>
      <c r="R8" s="389"/>
      <c r="S8" s="386"/>
      <c r="T8" s="386"/>
    </row>
    <row r="9" spans="1:20" ht="48" customHeight="1">
      <c r="A9" s="802"/>
      <c r="B9" s="783"/>
      <c r="C9" s="99" t="s">
        <v>239</v>
      </c>
      <c r="D9" s="137" t="s">
        <v>237</v>
      </c>
      <c r="E9" s="101">
        <f>'[1]PROGRAMACION ANUAL -2012'!$AA$32</f>
        <v>5600</v>
      </c>
      <c r="F9" s="97" t="s">
        <v>238</v>
      </c>
      <c r="G9" s="99" t="s">
        <v>239</v>
      </c>
      <c r="H9" s="137" t="s">
        <v>237</v>
      </c>
      <c r="I9" s="101">
        <f>'[1]PROGRAMACION ANUAL -2012'!$AA$32</f>
        <v>5600</v>
      </c>
      <c r="J9" s="101">
        <v>1400</v>
      </c>
      <c r="K9" s="101">
        <v>1400</v>
      </c>
      <c r="L9" s="101">
        <v>1400</v>
      </c>
      <c r="M9" s="101">
        <v>1400</v>
      </c>
      <c r="N9" s="101"/>
      <c r="O9" s="101"/>
      <c r="P9" s="101"/>
      <c r="Q9" s="101"/>
      <c r="R9" s="101"/>
      <c r="S9" s="77"/>
      <c r="T9" s="77"/>
    </row>
    <row r="10" spans="1:20" ht="28.5" customHeight="1">
      <c r="A10" s="802"/>
      <c r="B10" s="783"/>
      <c r="C10" s="99" t="s">
        <v>231</v>
      </c>
      <c r="D10" s="137" t="s">
        <v>229</v>
      </c>
      <c r="E10" s="101">
        <f>'[1]PROGRAMACION ANUAL -2012'!$AA$11</f>
        <v>24416</v>
      </c>
      <c r="F10" s="97" t="s">
        <v>230</v>
      </c>
      <c r="G10" s="99" t="s">
        <v>231</v>
      </c>
      <c r="H10" s="137" t="s">
        <v>229</v>
      </c>
      <c r="I10" s="101">
        <f>'[1]PROGRAMACION ANUAL -2012'!$AA$11</f>
        <v>24416</v>
      </c>
      <c r="J10" s="101">
        <v>6104</v>
      </c>
      <c r="K10" s="101">
        <v>6104</v>
      </c>
      <c r="L10" s="101">
        <v>6104</v>
      </c>
      <c r="M10" s="101">
        <v>6104</v>
      </c>
      <c r="N10" s="101"/>
      <c r="O10" s="101"/>
      <c r="P10" s="101"/>
      <c r="Q10" s="101"/>
      <c r="R10" s="101"/>
      <c r="S10" s="77"/>
      <c r="T10" s="77"/>
    </row>
    <row r="11" spans="1:20" ht="26.25" customHeight="1">
      <c r="A11" s="802"/>
      <c r="B11" s="783"/>
      <c r="C11" s="99" t="s">
        <v>261</v>
      </c>
      <c r="D11" s="137" t="s">
        <v>257</v>
      </c>
      <c r="E11" s="101">
        <f>'[1]PROGRAMACION ANUAL -2012'!$AA$17</f>
        <v>169</v>
      </c>
      <c r="F11" s="97" t="s">
        <v>260</v>
      </c>
      <c r="G11" s="99" t="s">
        <v>261</v>
      </c>
      <c r="H11" s="137" t="s">
        <v>257</v>
      </c>
      <c r="I11" s="101">
        <f>'[1]PROGRAMACION ANUAL -2012'!$AA$17</f>
        <v>169</v>
      </c>
      <c r="J11" s="101">
        <v>42</v>
      </c>
      <c r="K11" s="101">
        <v>42</v>
      </c>
      <c r="L11" s="101">
        <v>44</v>
      </c>
      <c r="M11" s="101">
        <v>41</v>
      </c>
      <c r="N11" s="101"/>
      <c r="O11" s="101"/>
      <c r="P11" s="101"/>
      <c r="Q11" s="101"/>
      <c r="R11" s="101"/>
      <c r="S11" s="77"/>
      <c r="T11" s="77"/>
    </row>
    <row r="12" spans="1:20" ht="38.25" customHeight="1">
      <c r="A12" s="802"/>
      <c r="B12" s="783"/>
      <c r="C12" s="99" t="s">
        <v>242</v>
      </c>
      <c r="D12" s="137" t="s">
        <v>241</v>
      </c>
      <c r="E12" s="101">
        <f>'[1]PROGRAMACION ANUAL -2012'!$AA$39</f>
        <v>3700</v>
      </c>
      <c r="F12" s="388">
        <v>5000044</v>
      </c>
      <c r="G12" s="99" t="s">
        <v>242</v>
      </c>
      <c r="H12" s="137" t="s">
        <v>241</v>
      </c>
      <c r="I12" s="101">
        <f>'[1]PROGRAMACION ANUAL -2012'!$AA$39</f>
        <v>3700</v>
      </c>
      <c r="J12" s="101">
        <v>925</v>
      </c>
      <c r="K12" s="101">
        <v>925</v>
      </c>
      <c r="L12" s="101">
        <v>925</v>
      </c>
      <c r="M12" s="101">
        <v>925</v>
      </c>
      <c r="N12" s="101"/>
      <c r="O12" s="101"/>
      <c r="P12" s="101"/>
      <c r="Q12" s="101"/>
      <c r="R12" s="101"/>
      <c r="S12" s="77"/>
      <c r="T12" s="77"/>
    </row>
    <row r="13" spans="1:20" ht="29.25" customHeight="1">
      <c r="A13" s="802"/>
      <c r="B13" s="783"/>
      <c r="C13" s="99" t="s">
        <v>245</v>
      </c>
      <c r="D13" s="276" t="s">
        <v>244</v>
      </c>
      <c r="E13" s="101">
        <f>'[1]PROGRAMACION ANUAL -2012'!$AA$41</f>
        <v>4100</v>
      </c>
      <c r="F13" s="388">
        <v>5000045</v>
      </c>
      <c r="G13" s="99" t="s">
        <v>245</v>
      </c>
      <c r="H13" s="137" t="s">
        <v>244</v>
      </c>
      <c r="I13" s="101">
        <f>'[1]PROGRAMACION ANUAL -2012'!$AA$41</f>
        <v>4100</v>
      </c>
      <c r="J13" s="101">
        <v>1025</v>
      </c>
      <c r="K13" s="101">
        <v>1025</v>
      </c>
      <c r="L13" s="101">
        <v>1025</v>
      </c>
      <c r="M13" s="101">
        <v>1025</v>
      </c>
      <c r="N13" s="101"/>
      <c r="O13" s="101"/>
      <c r="P13" s="101"/>
      <c r="Q13" s="101"/>
      <c r="R13" s="101"/>
      <c r="S13" s="77"/>
      <c r="T13" s="77"/>
    </row>
    <row r="14" spans="1:20" ht="32.25" customHeight="1">
      <c r="A14" s="802"/>
      <c r="B14" s="783"/>
      <c r="C14" s="99" t="s">
        <v>248</v>
      </c>
      <c r="D14" s="137" t="s">
        <v>247</v>
      </c>
      <c r="E14" s="101">
        <f>'[1]PROGRAMACION ANUAL -2012'!$AA$44</f>
        <v>1300</v>
      </c>
      <c r="F14" s="388">
        <v>5000046</v>
      </c>
      <c r="G14" s="99" t="s">
        <v>248</v>
      </c>
      <c r="H14" s="137" t="s">
        <v>247</v>
      </c>
      <c r="I14" s="101">
        <f>'[1]PROGRAMACION ANUAL -2012'!$AA$44</f>
        <v>1300</v>
      </c>
      <c r="J14" s="101">
        <v>325</v>
      </c>
      <c r="K14" s="101">
        <v>325</v>
      </c>
      <c r="L14" s="101">
        <v>325</v>
      </c>
      <c r="M14" s="101">
        <v>325</v>
      </c>
      <c r="N14" s="101"/>
      <c r="O14" s="101"/>
      <c r="P14" s="101"/>
      <c r="Q14" s="101"/>
      <c r="R14" s="101"/>
      <c r="S14" s="524"/>
      <c r="T14" s="77"/>
    </row>
    <row r="15" spans="1:20" ht="24">
      <c r="A15" s="802"/>
      <c r="B15" s="783"/>
      <c r="C15" s="99" t="s">
        <v>252</v>
      </c>
      <c r="D15" s="137" t="s">
        <v>251</v>
      </c>
      <c r="E15" s="101">
        <f>'[1]PROGRAMACION ANUAL -2012'!$AA$46</f>
        <v>3100</v>
      </c>
      <c r="F15" s="388">
        <v>5000047</v>
      </c>
      <c r="G15" s="99" t="s">
        <v>252</v>
      </c>
      <c r="H15" s="137" t="s">
        <v>251</v>
      </c>
      <c r="I15" s="101">
        <f>'[1]PROGRAMACION ANUAL -2012'!$AA$46</f>
        <v>3100</v>
      </c>
      <c r="J15" s="101">
        <v>775</v>
      </c>
      <c r="K15" s="101">
        <v>775</v>
      </c>
      <c r="L15" s="101">
        <v>775</v>
      </c>
      <c r="M15" s="101">
        <v>775</v>
      </c>
      <c r="N15" s="101"/>
      <c r="O15" s="101"/>
      <c r="P15" s="101"/>
      <c r="Q15" s="101"/>
      <c r="R15" s="101"/>
      <c r="S15" s="77"/>
      <c r="T15" s="77"/>
    </row>
    <row r="16" spans="1:20" ht="30">
      <c r="A16" s="802"/>
      <c r="B16" s="783"/>
      <c r="C16" s="99" t="s">
        <v>253</v>
      </c>
      <c r="D16" s="137" t="s">
        <v>254</v>
      </c>
      <c r="E16" s="101">
        <f>'[1]PROGRAMACION ANUAL -2012'!$AA$48</f>
        <v>2500</v>
      </c>
      <c r="F16" s="388">
        <v>5000048</v>
      </c>
      <c r="G16" s="99" t="s">
        <v>255</v>
      </c>
      <c r="H16" s="137" t="s">
        <v>254</v>
      </c>
      <c r="I16" s="101">
        <f>'[1]PROGRAMACION ANUAL -2012'!$AA$48</f>
        <v>2500</v>
      </c>
      <c r="J16" s="101">
        <v>625</v>
      </c>
      <c r="K16" s="101">
        <v>625</v>
      </c>
      <c r="L16" s="101">
        <v>625</v>
      </c>
      <c r="M16" s="101">
        <v>625</v>
      </c>
      <c r="N16" s="101"/>
      <c r="O16" s="101"/>
      <c r="P16" s="101"/>
      <c r="Q16" s="101"/>
      <c r="R16" s="101"/>
      <c r="S16" s="77"/>
      <c r="T16" s="77"/>
    </row>
    <row r="17" spans="1:20" ht="24">
      <c r="A17" s="802"/>
      <c r="B17" s="783"/>
      <c r="C17" s="99" t="s">
        <v>258</v>
      </c>
      <c r="D17" s="137" t="s">
        <v>257</v>
      </c>
      <c r="E17" s="101">
        <f>'[1]PROGRAMACION ANUAL -2012'!$AA$52</f>
        <v>326</v>
      </c>
      <c r="F17" s="388">
        <v>5000049</v>
      </c>
      <c r="G17" s="99" t="s">
        <v>258</v>
      </c>
      <c r="H17" s="137" t="s">
        <v>257</v>
      </c>
      <c r="I17" s="101">
        <f>'[1]PROGRAMACION ANUAL -2012'!$AA$52</f>
        <v>326</v>
      </c>
      <c r="J17" s="101">
        <v>82</v>
      </c>
      <c r="K17" s="101">
        <v>82</v>
      </c>
      <c r="L17" s="101">
        <v>81</v>
      </c>
      <c r="M17" s="101">
        <v>81</v>
      </c>
      <c r="N17" s="101"/>
      <c r="O17" s="101"/>
      <c r="P17" s="101"/>
      <c r="Q17" s="101"/>
      <c r="R17" s="101"/>
      <c r="S17" s="77"/>
      <c r="T17" s="77"/>
    </row>
    <row r="18" spans="1:20" ht="60">
      <c r="A18" s="802"/>
      <c r="B18" s="783"/>
      <c r="C18" s="526" t="s">
        <v>264</v>
      </c>
      <c r="D18" s="292" t="s">
        <v>263</v>
      </c>
      <c r="E18" s="531">
        <f>'[1]PROGRAMACION ANUAL -2012'!$AA$55</f>
        <v>2096</v>
      </c>
      <c r="F18" s="134">
        <v>5000052</v>
      </c>
      <c r="G18" s="526" t="s">
        <v>264</v>
      </c>
      <c r="H18" s="292" t="s">
        <v>263</v>
      </c>
      <c r="I18" s="530">
        <v>28</v>
      </c>
      <c r="J18" s="531">
        <v>7</v>
      </c>
      <c r="K18" s="531">
        <v>7</v>
      </c>
      <c r="L18" s="531">
        <v>7</v>
      </c>
      <c r="M18" s="531">
        <v>7</v>
      </c>
      <c r="N18" s="101"/>
      <c r="O18" s="101"/>
      <c r="P18" s="101"/>
      <c r="Q18" s="101"/>
      <c r="R18" s="101"/>
      <c r="S18" s="77"/>
      <c r="T18" s="77"/>
    </row>
    <row r="19" spans="1:20" ht="36">
      <c r="A19" s="802"/>
      <c r="B19" s="783"/>
      <c r="C19" s="139" t="s">
        <v>484</v>
      </c>
      <c r="D19" s="137" t="s">
        <v>485</v>
      </c>
      <c r="E19" s="101">
        <f>'[1]PROGRAMACION ANUAL -2012'!$AA$83</f>
        <v>43667</v>
      </c>
      <c r="F19" s="101">
        <v>5001562</v>
      </c>
      <c r="G19" s="111" t="s">
        <v>486</v>
      </c>
      <c r="H19" s="137" t="s">
        <v>485</v>
      </c>
      <c r="I19" s="101">
        <f>'[1]PROGRAMACION ANUAL -2012'!$AA$83</f>
        <v>43667</v>
      </c>
      <c r="J19" s="101">
        <v>10916</v>
      </c>
      <c r="K19" s="101">
        <v>10917</v>
      </c>
      <c r="L19" s="101">
        <v>10917</v>
      </c>
      <c r="M19" s="101">
        <v>10917</v>
      </c>
      <c r="N19" s="101"/>
      <c r="O19" s="101"/>
      <c r="P19" s="101"/>
      <c r="Q19" s="101"/>
      <c r="R19" s="101"/>
      <c r="S19" s="77"/>
      <c r="T19" s="77"/>
    </row>
    <row r="20" spans="1:20" ht="24">
      <c r="A20" s="802"/>
      <c r="B20" s="783"/>
      <c r="C20" s="270" t="s">
        <v>487</v>
      </c>
      <c r="D20" s="137" t="s">
        <v>485</v>
      </c>
      <c r="E20" s="101">
        <f>'[1]PROGRAMACION ANUAL -2012'!$AA$111</f>
        <v>40900</v>
      </c>
      <c r="F20" s="101">
        <v>5001562</v>
      </c>
      <c r="G20" s="130" t="s">
        <v>488</v>
      </c>
      <c r="H20" s="137" t="s">
        <v>485</v>
      </c>
      <c r="I20" s="101">
        <f>'[1]PROGRAMACION ANUAL -2012'!$AA$111</f>
        <v>40900</v>
      </c>
      <c r="J20" s="101">
        <v>10225</v>
      </c>
      <c r="K20" s="101">
        <v>10225</v>
      </c>
      <c r="L20" s="101">
        <v>10225</v>
      </c>
      <c r="M20" s="101">
        <v>10225</v>
      </c>
      <c r="N20" s="101"/>
      <c r="O20" s="101"/>
      <c r="P20" s="101"/>
      <c r="Q20" s="101"/>
      <c r="R20" s="101"/>
      <c r="S20" s="77"/>
      <c r="T20" s="77"/>
    </row>
    <row r="21" spans="1:20" ht="36">
      <c r="A21" s="802"/>
      <c r="B21" s="783"/>
      <c r="C21" s="139" t="s">
        <v>489</v>
      </c>
      <c r="D21" s="137" t="s">
        <v>490</v>
      </c>
      <c r="E21" s="101">
        <f>'[1]PROGRAMACION ANUAL -2012'!$AA$61</f>
        <v>18480</v>
      </c>
      <c r="F21" s="271" t="s">
        <v>491</v>
      </c>
      <c r="G21" s="273" t="s">
        <v>492</v>
      </c>
      <c r="H21" s="137" t="s">
        <v>490</v>
      </c>
      <c r="I21" s="101">
        <f>'[1]PROGRAMACION ANUAL -2012'!$AA$61</f>
        <v>18480</v>
      </c>
      <c r="J21" s="101">
        <v>4520</v>
      </c>
      <c r="K21" s="101">
        <v>4520</v>
      </c>
      <c r="L21" s="101">
        <v>4720</v>
      </c>
      <c r="M21" s="101">
        <v>4720</v>
      </c>
      <c r="N21" s="101"/>
      <c r="O21" s="101"/>
      <c r="P21" s="101"/>
      <c r="Q21" s="101"/>
      <c r="R21" s="101"/>
      <c r="S21" s="77"/>
      <c r="T21" s="77"/>
    </row>
    <row r="22" spans="1:20" ht="36">
      <c r="A22" s="802"/>
      <c r="B22" s="783"/>
      <c r="C22" s="139" t="s">
        <v>493</v>
      </c>
      <c r="D22" s="137" t="s">
        <v>494</v>
      </c>
      <c r="E22" s="101">
        <f>'[1]PROGRAMACION ANUAL -2012'!$AA$74</f>
        <v>13926</v>
      </c>
      <c r="F22" s="271" t="s">
        <v>491</v>
      </c>
      <c r="G22" s="273" t="s">
        <v>492</v>
      </c>
      <c r="H22" s="137" t="s">
        <v>490</v>
      </c>
      <c r="I22" s="101">
        <f>'[1]PROGRAMACION ANUAL -2012'!$AA$74</f>
        <v>13926</v>
      </c>
      <c r="J22" s="101">
        <v>3482</v>
      </c>
      <c r="K22" s="101">
        <v>3482</v>
      </c>
      <c r="L22" s="101">
        <v>3481</v>
      </c>
      <c r="M22" s="101">
        <v>3481</v>
      </c>
      <c r="N22" s="101"/>
      <c r="O22" s="101"/>
      <c r="P22" s="101"/>
      <c r="Q22" s="101"/>
      <c r="R22" s="101"/>
      <c r="S22" s="77"/>
      <c r="T22" s="77"/>
    </row>
    <row r="23" spans="1:20" ht="30">
      <c r="A23" s="802"/>
      <c r="B23" s="783"/>
      <c r="C23" s="139" t="s">
        <v>495</v>
      </c>
      <c r="D23" s="137" t="s">
        <v>496</v>
      </c>
      <c r="E23" s="101">
        <f>'[1]PROGRAMACION ANUAL -2012'!$AA$91</f>
        <v>2000</v>
      </c>
      <c r="F23" s="271" t="s">
        <v>491</v>
      </c>
      <c r="G23" s="273" t="s">
        <v>492</v>
      </c>
      <c r="H23" s="137" t="s">
        <v>490</v>
      </c>
      <c r="I23" s="101">
        <f>'[1]PROGRAMACION ANUAL -2012'!$AA$91</f>
        <v>2000</v>
      </c>
      <c r="J23" s="101">
        <v>500</v>
      </c>
      <c r="K23" s="101">
        <v>500</v>
      </c>
      <c r="L23" s="101">
        <v>500</v>
      </c>
      <c r="M23" s="101">
        <v>500</v>
      </c>
      <c r="N23" s="101"/>
      <c r="O23" s="101"/>
      <c r="P23" s="101"/>
      <c r="Q23" s="101"/>
      <c r="R23" s="101"/>
      <c r="S23" s="77"/>
      <c r="T23" s="77"/>
    </row>
    <row r="24" spans="1:20" ht="24">
      <c r="A24" s="802"/>
      <c r="B24" s="783"/>
      <c r="C24" s="139" t="s">
        <v>497</v>
      </c>
      <c r="D24" s="137" t="s">
        <v>498</v>
      </c>
      <c r="E24" s="101">
        <f>'[1]PROGRAMACION ANUAL -2012'!$AA$101</f>
        <v>47410</v>
      </c>
      <c r="F24" s="271" t="s">
        <v>491</v>
      </c>
      <c r="G24" s="273" t="s">
        <v>492</v>
      </c>
      <c r="H24" s="137" t="s">
        <v>490</v>
      </c>
      <c r="I24" s="101">
        <f>'[1]PROGRAMACION ANUAL -2012'!$AA$101</f>
        <v>47410</v>
      </c>
      <c r="J24" s="101">
        <v>11852</v>
      </c>
      <c r="K24" s="101">
        <v>11852</v>
      </c>
      <c r="L24" s="101">
        <v>11853</v>
      </c>
      <c r="M24" s="101">
        <v>11853</v>
      </c>
      <c r="N24" s="101"/>
      <c r="O24" s="101"/>
      <c r="P24" s="101"/>
      <c r="Q24" s="101"/>
      <c r="R24" s="101"/>
      <c r="S24" s="77"/>
      <c r="T24" s="77"/>
    </row>
    <row r="25" spans="1:20" ht="24">
      <c r="A25" s="802"/>
      <c r="B25" s="783"/>
      <c r="C25" s="270" t="s">
        <v>499</v>
      </c>
      <c r="D25" s="137" t="s">
        <v>490</v>
      </c>
      <c r="E25" s="101">
        <f>'[1]PROGRAMACION ANUAL -2012'!$AA$215</f>
        <v>1382</v>
      </c>
      <c r="F25" s="271" t="s">
        <v>491</v>
      </c>
      <c r="G25" s="273" t="s">
        <v>492</v>
      </c>
      <c r="H25" s="137" t="s">
        <v>490</v>
      </c>
      <c r="I25" s="101">
        <f>$E$25</f>
        <v>1382</v>
      </c>
      <c r="J25" s="101">
        <v>346</v>
      </c>
      <c r="K25" s="101">
        <v>346</v>
      </c>
      <c r="L25" s="101">
        <v>345</v>
      </c>
      <c r="M25" s="101">
        <v>345</v>
      </c>
      <c r="N25" s="101"/>
      <c r="O25" s="101"/>
      <c r="P25" s="101"/>
      <c r="Q25" s="101"/>
      <c r="R25" s="101"/>
      <c r="S25" s="77">
        <v>30037</v>
      </c>
      <c r="T25" s="77"/>
    </row>
    <row r="26" spans="1:20" ht="25.5">
      <c r="A26" s="802"/>
      <c r="B26" s="783"/>
      <c r="C26" s="270" t="s">
        <v>500</v>
      </c>
      <c r="D26" s="137" t="s">
        <v>411</v>
      </c>
      <c r="E26" s="101">
        <f>'[1]PROGRAMACION ANUAL -2012'!$AA$103</f>
        <v>120</v>
      </c>
      <c r="F26" s="274" t="s">
        <v>501</v>
      </c>
      <c r="G26" s="275" t="s">
        <v>502</v>
      </c>
      <c r="H26" s="276" t="s">
        <v>411</v>
      </c>
      <c r="I26" s="101">
        <f>'[1]PROGRAMACION ANUAL -2012'!$AA$103</f>
        <v>120</v>
      </c>
      <c r="J26" s="101"/>
      <c r="K26" s="101"/>
      <c r="L26" s="101"/>
      <c r="M26" s="101"/>
      <c r="N26" s="101"/>
      <c r="O26" s="101"/>
      <c r="P26" s="101"/>
      <c r="Q26" s="101"/>
      <c r="R26" s="101"/>
      <c r="S26" s="77"/>
      <c r="T26" s="77"/>
    </row>
    <row r="27" spans="1:20" ht="45">
      <c r="A27" s="802" t="s">
        <v>504</v>
      </c>
      <c r="B27" s="783" t="s">
        <v>505</v>
      </c>
      <c r="C27" s="99" t="s">
        <v>267</v>
      </c>
      <c r="D27" s="137" t="s">
        <v>266</v>
      </c>
      <c r="E27" s="532">
        <v>15612</v>
      </c>
      <c r="F27" s="388">
        <v>5000053</v>
      </c>
      <c r="G27" s="99" t="s">
        <v>267</v>
      </c>
      <c r="H27" s="137" t="s">
        <v>266</v>
      </c>
      <c r="I27" s="532">
        <v>15612</v>
      </c>
      <c r="J27" s="101"/>
      <c r="K27" s="101"/>
      <c r="L27" s="101"/>
      <c r="M27" s="101"/>
      <c r="N27" s="101"/>
      <c r="O27" s="101"/>
      <c r="P27" s="101"/>
      <c r="Q27" s="101"/>
      <c r="R27" s="101"/>
      <c r="S27" s="77"/>
      <c r="T27" s="77"/>
    </row>
    <row r="28" spans="1:20" ht="30.75" customHeight="1">
      <c r="A28" s="802"/>
      <c r="B28" s="783"/>
      <c r="C28" s="99" t="s">
        <v>269</v>
      </c>
      <c r="D28" s="137" t="s">
        <v>257</v>
      </c>
      <c r="E28" s="532">
        <v>1294</v>
      </c>
      <c r="F28" s="97">
        <v>5000054</v>
      </c>
      <c r="G28" s="99" t="s">
        <v>269</v>
      </c>
      <c r="H28" s="137" t="s">
        <v>257</v>
      </c>
      <c r="I28" s="532">
        <v>1294</v>
      </c>
      <c r="J28" s="101"/>
      <c r="K28" s="101"/>
      <c r="L28" s="101"/>
      <c r="M28" s="101"/>
      <c r="N28" s="101"/>
      <c r="O28" s="101"/>
      <c r="P28" s="101"/>
      <c r="Q28" s="101"/>
      <c r="R28" s="101"/>
      <c r="S28" s="77"/>
      <c r="T28" s="77"/>
    </row>
    <row r="29" spans="1:20" ht="48.75" thickBot="1">
      <c r="A29" s="803"/>
      <c r="B29" s="809"/>
      <c r="C29" s="303" t="s">
        <v>272</v>
      </c>
      <c r="D29" s="304" t="s">
        <v>257</v>
      </c>
      <c r="E29" s="391">
        <f>'[1]PROGRAMACION ANUAL -2012'!$AA$21</f>
        <v>272</v>
      </c>
      <c r="F29" s="392" t="s">
        <v>271</v>
      </c>
      <c r="G29" s="303" t="s">
        <v>272</v>
      </c>
      <c r="H29" s="304" t="s">
        <v>257</v>
      </c>
      <c r="I29" s="391">
        <f>'[1]PROGRAMACION ANUAL -2012'!$AA$21</f>
        <v>272</v>
      </c>
      <c r="J29" s="391"/>
      <c r="K29" s="391"/>
      <c r="L29" s="391"/>
      <c r="M29" s="391"/>
      <c r="N29" s="391"/>
      <c r="O29" s="391"/>
      <c r="P29" s="391"/>
      <c r="Q29" s="391"/>
      <c r="R29" s="391"/>
      <c r="S29" s="306"/>
      <c r="T29" s="306"/>
    </row>
    <row r="30" spans="1:20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</row>
    <row r="31" spans="1:20">
      <c r="A31" s="728" t="s">
        <v>506</v>
      </c>
      <c r="B31" s="728"/>
      <c r="C31" s="728"/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O31" s="728"/>
      <c r="P31" s="728"/>
      <c r="Q31" s="728"/>
      <c r="R31" s="728"/>
      <c r="S31" s="728"/>
      <c r="T31" s="728"/>
    </row>
    <row r="32" spans="1:20">
      <c r="A32" s="728" t="s">
        <v>507</v>
      </c>
      <c r="B32" s="728"/>
      <c r="C32" s="728"/>
      <c r="D32" s="728"/>
      <c r="E32" s="728"/>
      <c r="F32" s="728"/>
      <c r="G32" s="728"/>
      <c r="H32" s="728"/>
      <c r="I32" s="728"/>
      <c r="J32" s="728"/>
      <c r="K32" s="728"/>
      <c r="L32" s="728"/>
      <c r="M32" s="728"/>
      <c r="N32" s="728"/>
      <c r="O32" s="728"/>
      <c r="P32" s="728"/>
      <c r="Q32" s="728"/>
      <c r="R32" s="728"/>
      <c r="S32" s="728"/>
      <c r="T32" s="728"/>
    </row>
    <row r="33" spans="1:20">
      <c r="A33" s="728" t="s">
        <v>508</v>
      </c>
      <c r="B33" s="728"/>
      <c r="C33" s="728"/>
      <c r="D33" s="728"/>
      <c r="E33" s="728"/>
      <c r="F33" s="728"/>
      <c r="G33" s="728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</row>
    <row r="34" spans="1:20">
      <c r="A34" s="508"/>
      <c r="B34" s="508"/>
      <c r="C34" s="508"/>
      <c r="D34" s="508"/>
      <c r="E34" s="508"/>
      <c r="F34" s="508"/>
      <c r="G34" s="508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</row>
    <row r="35" spans="1:20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</row>
    <row r="36" spans="1:20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</row>
    <row r="37" spans="1:20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</row>
    <row r="38" spans="1:20">
      <c r="A38" s="673" t="s">
        <v>795</v>
      </c>
      <c r="B38" s="673"/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673"/>
      <c r="O38" s="673"/>
      <c r="P38" s="673"/>
      <c r="Q38" s="673"/>
      <c r="R38" s="673"/>
      <c r="S38" s="673"/>
      <c r="T38" s="673"/>
    </row>
    <row r="39" spans="1:20">
      <c r="A39" s="673" t="s">
        <v>468</v>
      </c>
      <c r="B39" s="673"/>
      <c r="C39" s="673"/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673"/>
      <c r="O39" s="673"/>
      <c r="P39" s="673"/>
      <c r="Q39" s="673"/>
      <c r="R39" s="673"/>
      <c r="S39" s="673"/>
      <c r="T39" s="673"/>
    </row>
    <row r="40" spans="1:20">
      <c r="A40" s="259" t="s">
        <v>469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</row>
    <row r="41" spans="1:20" ht="15.75" thickBot="1">
      <c r="A41" s="262" t="s">
        <v>509</v>
      </c>
      <c r="B41" s="263"/>
      <c r="C41" s="263"/>
      <c r="D41" s="263"/>
      <c r="E41" s="263"/>
      <c r="F41" s="263"/>
      <c r="G41" s="263"/>
      <c r="H41" s="89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</row>
    <row r="42" spans="1:20" ht="15.75" customHeight="1" thickBot="1">
      <c r="A42" s="740" t="s">
        <v>471</v>
      </c>
      <c r="B42" s="761" t="s">
        <v>472</v>
      </c>
      <c r="C42" s="762"/>
      <c r="D42" s="762"/>
      <c r="E42" s="763"/>
      <c r="F42" s="818" t="s">
        <v>473</v>
      </c>
      <c r="G42" s="819"/>
      <c r="H42" s="819"/>
      <c r="I42" s="820" t="s">
        <v>805</v>
      </c>
      <c r="J42" s="820"/>
      <c r="K42" s="820"/>
      <c r="L42" s="820"/>
      <c r="M42" s="820"/>
      <c r="N42" s="822" t="s">
        <v>800</v>
      </c>
      <c r="O42" s="822"/>
      <c r="P42" s="822"/>
      <c r="Q42" s="822"/>
      <c r="R42" s="822"/>
      <c r="S42" s="523" t="s">
        <v>803</v>
      </c>
      <c r="T42" s="824" t="s">
        <v>804</v>
      </c>
    </row>
    <row r="43" spans="1:20" ht="15.75" customHeight="1" thickBot="1">
      <c r="A43" s="741"/>
      <c r="B43" s="742" t="s">
        <v>476</v>
      </c>
      <c r="C43" s="744" t="s">
        <v>477</v>
      </c>
      <c r="D43" s="746" t="s">
        <v>180</v>
      </c>
      <c r="E43" s="811" t="s">
        <v>478</v>
      </c>
      <c r="F43" s="748" t="s">
        <v>173</v>
      </c>
      <c r="G43" s="744" t="s">
        <v>479</v>
      </c>
      <c r="H43" s="750" t="s">
        <v>480</v>
      </c>
      <c r="I43" s="821"/>
      <c r="J43" s="821"/>
      <c r="K43" s="821"/>
      <c r="L43" s="821"/>
      <c r="M43" s="821"/>
      <c r="N43" s="823"/>
      <c r="O43" s="823"/>
      <c r="P43" s="823"/>
      <c r="Q43" s="823"/>
      <c r="R43" s="823"/>
      <c r="S43" s="817" t="s">
        <v>802</v>
      </c>
      <c r="T43" s="825"/>
    </row>
    <row r="44" spans="1:20" ht="15.75" thickBot="1">
      <c r="A44" s="741"/>
      <c r="B44" s="778"/>
      <c r="C44" s="780"/>
      <c r="D44" s="807"/>
      <c r="E44" s="812"/>
      <c r="F44" s="779"/>
      <c r="G44" s="780"/>
      <c r="H44" s="759"/>
      <c r="I44" s="93" t="s">
        <v>478</v>
      </c>
      <c r="J44" s="511" t="s">
        <v>796</v>
      </c>
      <c r="K44" s="511" t="s">
        <v>797</v>
      </c>
      <c r="L44" s="511" t="s">
        <v>798</v>
      </c>
      <c r="M44" s="511" t="s">
        <v>799</v>
      </c>
      <c r="N44" s="511" t="s">
        <v>684</v>
      </c>
      <c r="O44" s="511" t="s">
        <v>188</v>
      </c>
      <c r="P44" s="511" t="s">
        <v>189</v>
      </c>
      <c r="Q44" s="511" t="s">
        <v>190</v>
      </c>
      <c r="R44" s="511" t="s">
        <v>801</v>
      </c>
      <c r="S44" s="745"/>
      <c r="T44" s="826"/>
    </row>
    <row r="45" spans="1:20" ht="30">
      <c r="A45" s="801" t="s">
        <v>510</v>
      </c>
      <c r="B45" s="804" t="s">
        <v>511</v>
      </c>
      <c r="C45" s="384" t="s">
        <v>201</v>
      </c>
      <c r="D45" s="385" t="s">
        <v>200</v>
      </c>
      <c r="E45" s="389">
        <f>'[1]PROGRAMACION ANUAL -2012'!$AA$128</f>
        <v>6200</v>
      </c>
      <c r="F45" s="394">
        <v>5000017</v>
      </c>
      <c r="G45" s="384" t="s">
        <v>201</v>
      </c>
      <c r="H45" s="385" t="s">
        <v>200</v>
      </c>
      <c r="I45" s="389">
        <f>'[1]PROGRAMACION ANUAL -2012'!$AA$128</f>
        <v>6200</v>
      </c>
      <c r="J45" s="389"/>
      <c r="K45" s="389"/>
      <c r="L45" s="389"/>
      <c r="M45" s="389"/>
      <c r="N45" s="389"/>
      <c r="O45" s="389"/>
      <c r="P45" s="389"/>
      <c r="Q45" s="389"/>
      <c r="R45" s="389"/>
      <c r="S45" s="395"/>
      <c r="T45" s="395"/>
    </row>
    <row r="46" spans="1:20" ht="45">
      <c r="A46" s="802"/>
      <c r="B46" s="805"/>
      <c r="C46" s="99" t="s">
        <v>204</v>
      </c>
      <c r="D46" s="137" t="s">
        <v>203</v>
      </c>
      <c r="E46" s="101">
        <f>'[1]PROGRAMACION ANUAL -2012'!$AA$126</f>
        <v>24419</v>
      </c>
      <c r="F46" s="98">
        <v>5000018</v>
      </c>
      <c r="G46" s="99" t="s">
        <v>204</v>
      </c>
      <c r="H46" s="137" t="s">
        <v>203</v>
      </c>
      <c r="I46" s="101">
        <f>'[1]PROGRAMACION ANUAL -2012'!$AA$126</f>
        <v>24419</v>
      </c>
      <c r="J46" s="101"/>
      <c r="K46" s="101"/>
      <c r="L46" s="101"/>
      <c r="M46" s="101"/>
      <c r="N46" s="101"/>
      <c r="O46" s="101"/>
      <c r="P46" s="101"/>
      <c r="Q46" s="101"/>
      <c r="R46" s="101"/>
      <c r="S46" s="279"/>
      <c r="T46" s="279"/>
    </row>
    <row r="47" spans="1:20" ht="45">
      <c r="A47" s="802"/>
      <c r="B47" s="805"/>
      <c r="C47" s="99" t="s">
        <v>207</v>
      </c>
      <c r="D47" s="137" t="s">
        <v>206</v>
      </c>
      <c r="E47" s="101">
        <f>'[1]PROGRAMACION ANUAL -2012'!$AA$239</f>
        <v>48</v>
      </c>
      <c r="F47" s="98">
        <v>5000019</v>
      </c>
      <c r="G47" s="99" t="s">
        <v>207</v>
      </c>
      <c r="H47" s="137" t="s">
        <v>206</v>
      </c>
      <c r="I47" s="101">
        <f>'[1]PROGRAMACION ANUAL -2012'!$AA$239</f>
        <v>48</v>
      </c>
      <c r="J47" s="101"/>
      <c r="K47" s="101"/>
      <c r="L47" s="101"/>
      <c r="M47" s="101"/>
      <c r="N47" s="101"/>
      <c r="O47" s="101"/>
      <c r="P47" s="101"/>
      <c r="Q47" s="101"/>
      <c r="R47" s="101"/>
      <c r="S47" s="77"/>
      <c r="T47" s="77"/>
    </row>
    <row r="48" spans="1:20" ht="36">
      <c r="A48" s="802"/>
      <c r="B48" s="805"/>
      <c r="C48" s="111" t="s">
        <v>210</v>
      </c>
      <c r="D48" s="137" t="s">
        <v>209</v>
      </c>
      <c r="E48" s="101">
        <f>'[1]PROGRAMACION ANUAL -2012'!$AA$244</f>
        <v>8628</v>
      </c>
      <c r="F48" s="98">
        <v>5000027</v>
      </c>
      <c r="G48" s="111" t="s">
        <v>210</v>
      </c>
      <c r="H48" s="137" t="s">
        <v>209</v>
      </c>
      <c r="I48" s="101">
        <f>'[1]PROGRAMACION ANUAL -2012'!$AA$244</f>
        <v>8628</v>
      </c>
      <c r="J48" s="101"/>
      <c r="K48" s="101"/>
      <c r="L48" s="101"/>
      <c r="M48" s="101"/>
      <c r="N48" s="101"/>
      <c r="O48" s="101"/>
      <c r="P48" s="101"/>
      <c r="Q48" s="101"/>
      <c r="R48" s="101"/>
      <c r="S48" s="77"/>
      <c r="T48" s="77"/>
    </row>
    <row r="49" spans="1:20" ht="36">
      <c r="A49" s="802"/>
      <c r="B49" s="805"/>
      <c r="C49" s="111" t="s">
        <v>212</v>
      </c>
      <c r="D49" s="137" t="s">
        <v>209</v>
      </c>
      <c r="E49" s="101">
        <f>'[1]PROGRAMACION ANUAL -2012'!$AA$248</f>
        <v>2856</v>
      </c>
      <c r="F49" s="98">
        <v>5000028</v>
      </c>
      <c r="G49" s="111" t="s">
        <v>212</v>
      </c>
      <c r="H49" s="137" t="s">
        <v>209</v>
      </c>
      <c r="I49" s="101">
        <f>'[1]PROGRAMACION ANUAL -2012'!$AA$248</f>
        <v>2856</v>
      </c>
      <c r="J49" s="101"/>
      <c r="K49" s="101"/>
      <c r="L49" s="101"/>
      <c r="M49" s="101"/>
      <c r="N49" s="101"/>
      <c r="O49" s="101"/>
      <c r="P49" s="101"/>
      <c r="Q49" s="101"/>
      <c r="R49" s="101"/>
      <c r="S49" s="77"/>
      <c r="T49" s="77"/>
    </row>
    <row r="50" spans="1:20" ht="48">
      <c r="A50" s="802"/>
      <c r="B50" s="805"/>
      <c r="C50" s="111" t="s">
        <v>216</v>
      </c>
      <c r="D50" s="137" t="s">
        <v>209</v>
      </c>
      <c r="E50" s="101">
        <f>'[1]PROGRAMACION ANUAL -2012'!$AA$253</f>
        <v>4236</v>
      </c>
      <c r="F50" s="98">
        <v>5000029</v>
      </c>
      <c r="G50" s="111" t="s">
        <v>216</v>
      </c>
      <c r="H50" s="137" t="s">
        <v>209</v>
      </c>
      <c r="I50" s="101">
        <f>'[1]PROGRAMACION ANUAL -2012'!$AA$253</f>
        <v>4236</v>
      </c>
      <c r="J50" s="101"/>
      <c r="K50" s="101"/>
      <c r="L50" s="101"/>
      <c r="M50" s="101"/>
      <c r="N50" s="101"/>
      <c r="O50" s="101"/>
      <c r="P50" s="101"/>
      <c r="Q50" s="101"/>
      <c r="R50" s="101"/>
      <c r="S50" s="77"/>
      <c r="T50" s="77"/>
    </row>
    <row r="51" spans="1:20" ht="36">
      <c r="A51" s="802"/>
      <c r="B51" s="805"/>
      <c r="C51" s="111" t="s">
        <v>218</v>
      </c>
      <c r="D51" s="137" t="s">
        <v>209</v>
      </c>
      <c r="E51" s="101">
        <f>'[1]PROGRAMACION ANUAL -2012'!$AA$256</f>
        <v>780</v>
      </c>
      <c r="F51" s="98">
        <v>5000030</v>
      </c>
      <c r="G51" s="111" t="s">
        <v>218</v>
      </c>
      <c r="H51" s="137" t="s">
        <v>209</v>
      </c>
      <c r="I51" s="101">
        <f>'[1]PROGRAMACION ANUAL -2012'!$AA$256</f>
        <v>780</v>
      </c>
      <c r="J51" s="101"/>
      <c r="K51" s="101"/>
      <c r="L51" s="101"/>
      <c r="M51" s="101"/>
      <c r="N51" s="101"/>
      <c r="O51" s="101"/>
      <c r="P51" s="101"/>
      <c r="Q51" s="101"/>
      <c r="R51" s="101"/>
      <c r="S51" s="77"/>
      <c r="T51" s="77"/>
    </row>
    <row r="52" spans="1:20" ht="30">
      <c r="A52" s="802"/>
      <c r="B52" s="805"/>
      <c r="C52" s="99" t="s">
        <v>220</v>
      </c>
      <c r="D52" s="137" t="s">
        <v>209</v>
      </c>
      <c r="E52" s="101">
        <f>'[1]PROGRAMACION ANUAL -2012'!$AA$258</f>
        <v>3120</v>
      </c>
      <c r="F52" s="98">
        <v>5000031</v>
      </c>
      <c r="G52" s="99" t="s">
        <v>220</v>
      </c>
      <c r="H52" s="137" t="s">
        <v>209</v>
      </c>
      <c r="I52" s="101">
        <f>'[1]PROGRAMACION ANUAL -2012'!$AA$258</f>
        <v>3120</v>
      </c>
      <c r="J52" s="101"/>
      <c r="K52" s="101"/>
      <c r="L52" s="101"/>
      <c r="M52" s="101"/>
      <c r="N52" s="101"/>
      <c r="O52" s="101"/>
      <c r="P52" s="101"/>
      <c r="Q52" s="101"/>
      <c r="R52" s="101"/>
      <c r="S52" s="77"/>
      <c r="T52" s="77"/>
    </row>
    <row r="53" spans="1:20" ht="36">
      <c r="A53" s="802"/>
      <c r="B53" s="805"/>
      <c r="C53" s="99" t="s">
        <v>222</v>
      </c>
      <c r="D53" s="137" t="s">
        <v>209</v>
      </c>
      <c r="E53" s="101">
        <f>'[1]PROGRAMACION ANUAL -2012'!$AA$260</f>
        <v>1304</v>
      </c>
      <c r="F53" s="98">
        <v>5000035</v>
      </c>
      <c r="G53" s="99" t="s">
        <v>222</v>
      </c>
      <c r="H53" s="137" t="s">
        <v>209</v>
      </c>
      <c r="I53" s="101">
        <f>'[1]PROGRAMACION ANUAL -2012'!$AA$260</f>
        <v>1304</v>
      </c>
      <c r="J53" s="101"/>
      <c r="K53" s="101"/>
      <c r="L53" s="101"/>
      <c r="M53" s="101"/>
      <c r="N53" s="101"/>
      <c r="O53" s="101"/>
      <c r="P53" s="101"/>
      <c r="Q53" s="101"/>
      <c r="R53" s="101"/>
      <c r="S53" s="77"/>
      <c r="T53" s="77"/>
    </row>
    <row r="54" spans="1:20" ht="45">
      <c r="A54" s="802"/>
      <c r="B54" s="805"/>
      <c r="C54" s="99" t="s">
        <v>225</v>
      </c>
      <c r="D54" s="137" t="s">
        <v>224</v>
      </c>
      <c r="E54" s="101">
        <f>'[1]PROGRAMACION ANUAL -2012'!$AA$262</f>
        <v>700</v>
      </c>
      <c r="F54" s="98">
        <v>5000032</v>
      </c>
      <c r="G54" s="99" t="s">
        <v>225</v>
      </c>
      <c r="H54" s="137" t="s">
        <v>224</v>
      </c>
      <c r="I54" s="101">
        <f>'[1]PROGRAMACION ANUAL -2012'!$AA$262</f>
        <v>700</v>
      </c>
      <c r="J54" s="101"/>
      <c r="K54" s="101"/>
      <c r="L54" s="101"/>
      <c r="M54" s="101"/>
      <c r="N54" s="101"/>
      <c r="O54" s="101"/>
      <c r="P54" s="101"/>
      <c r="Q54" s="101"/>
      <c r="R54" s="101"/>
      <c r="S54" s="77"/>
      <c r="T54" s="77"/>
    </row>
    <row r="55" spans="1:20" ht="24">
      <c r="A55" s="802"/>
      <c r="B55" s="805"/>
      <c r="C55" s="270" t="s">
        <v>512</v>
      </c>
      <c r="D55" s="137" t="s">
        <v>490</v>
      </c>
      <c r="E55" s="101">
        <f>'[1]PROGRAMACION ANUAL -2012'!$AA$138</f>
        <v>24511</v>
      </c>
      <c r="F55" s="101">
        <v>5001562</v>
      </c>
      <c r="G55" s="130" t="s">
        <v>513</v>
      </c>
      <c r="H55" s="137" t="s">
        <v>490</v>
      </c>
      <c r="I55" s="101">
        <f>'[1]PROGRAMACION ANUAL -2012'!$AA$138</f>
        <v>24511</v>
      </c>
      <c r="J55" s="101"/>
      <c r="K55" s="101"/>
      <c r="L55" s="101"/>
      <c r="M55" s="101"/>
      <c r="N55" s="101"/>
      <c r="O55" s="101"/>
      <c r="P55" s="101"/>
      <c r="Q55" s="101"/>
      <c r="R55" s="101"/>
      <c r="S55" s="77">
        <v>30037</v>
      </c>
      <c r="T55" s="77"/>
    </row>
    <row r="56" spans="1:20" ht="24">
      <c r="A56" s="802"/>
      <c r="B56" s="805"/>
      <c r="C56" s="270" t="s">
        <v>514</v>
      </c>
      <c r="D56" s="137" t="s">
        <v>490</v>
      </c>
      <c r="E56" s="101">
        <f>'[1]PROGRAMACION ANUAL -2012'!$AA$200</f>
        <v>82634</v>
      </c>
      <c r="F56" s="280">
        <v>5001562</v>
      </c>
      <c r="G56" s="130" t="s">
        <v>515</v>
      </c>
      <c r="H56" s="137" t="s">
        <v>490</v>
      </c>
      <c r="I56" s="101">
        <f>'[1]PROGRAMACION ANUAL -2012'!$AA$200</f>
        <v>82634</v>
      </c>
      <c r="J56" s="101"/>
      <c r="K56" s="101"/>
      <c r="L56" s="101"/>
      <c r="M56" s="101"/>
      <c r="N56" s="101"/>
      <c r="O56" s="101"/>
      <c r="P56" s="101"/>
      <c r="Q56" s="101"/>
      <c r="R56" s="101"/>
      <c r="S56" s="77">
        <v>99242</v>
      </c>
      <c r="T56" s="77"/>
    </row>
    <row r="57" spans="1:20" ht="30">
      <c r="A57" s="802"/>
      <c r="B57" s="805"/>
      <c r="C57" s="270" t="s">
        <v>516</v>
      </c>
      <c r="D57" s="276" t="s">
        <v>432</v>
      </c>
      <c r="E57" s="101">
        <f>'[1]PROGRAMACION ANUAL -2012'!$AA$237</f>
        <v>36370</v>
      </c>
      <c r="F57" s="280">
        <v>5000446</v>
      </c>
      <c r="G57" s="281" t="s">
        <v>517</v>
      </c>
      <c r="H57" s="276" t="s">
        <v>432</v>
      </c>
      <c r="I57" s="101">
        <f>'[1]PROGRAMACION ANUAL -2012'!$AA$237</f>
        <v>36370</v>
      </c>
      <c r="J57" s="101"/>
      <c r="K57" s="101"/>
      <c r="L57" s="101"/>
      <c r="M57" s="101"/>
      <c r="N57" s="101"/>
      <c r="O57" s="101"/>
      <c r="P57" s="101"/>
      <c r="Q57" s="101"/>
      <c r="R57" s="101"/>
      <c r="S57" s="77"/>
      <c r="T57" s="77"/>
    </row>
    <row r="58" spans="1:20" ht="24">
      <c r="A58" s="802"/>
      <c r="B58" s="805"/>
      <c r="C58" s="270" t="s">
        <v>518</v>
      </c>
      <c r="D58" s="137" t="s">
        <v>490</v>
      </c>
      <c r="E58" s="101">
        <f>'[1]PROGRAMACION ANUAL -2012'!$AA$144</f>
        <v>13570</v>
      </c>
      <c r="F58" s="271" t="s">
        <v>491</v>
      </c>
      <c r="G58" s="272" t="s">
        <v>492</v>
      </c>
      <c r="H58" s="137" t="s">
        <v>490</v>
      </c>
      <c r="I58" s="101">
        <f>'[1]PROGRAMACION ANUAL -2012'!$AA$144</f>
        <v>13570</v>
      </c>
      <c r="J58" s="101"/>
      <c r="K58" s="101"/>
      <c r="L58" s="101"/>
      <c r="M58" s="101"/>
      <c r="N58" s="101"/>
      <c r="O58" s="101"/>
      <c r="P58" s="101"/>
      <c r="Q58" s="101"/>
      <c r="R58" s="101"/>
      <c r="S58" s="77"/>
      <c r="T58" s="77"/>
    </row>
    <row r="59" spans="1:20" ht="24">
      <c r="A59" s="802"/>
      <c r="B59" s="805"/>
      <c r="C59" s="270" t="s">
        <v>519</v>
      </c>
      <c r="D59" s="137" t="s">
        <v>490</v>
      </c>
      <c r="E59" s="101">
        <f>'[1]PROGRAMACION ANUAL -2012'!$AA$152</f>
        <v>14053</v>
      </c>
      <c r="F59" s="271" t="s">
        <v>491</v>
      </c>
      <c r="G59" s="272" t="s">
        <v>492</v>
      </c>
      <c r="H59" s="137" t="s">
        <v>490</v>
      </c>
      <c r="I59" s="101">
        <f>'[1]PROGRAMACION ANUAL -2012'!$AA$152</f>
        <v>14053</v>
      </c>
      <c r="J59" s="101"/>
      <c r="K59" s="101"/>
      <c r="L59" s="101"/>
      <c r="M59" s="101"/>
      <c r="N59" s="101"/>
      <c r="O59" s="101"/>
      <c r="P59" s="101"/>
      <c r="Q59" s="101"/>
      <c r="R59" s="101"/>
      <c r="S59" s="77"/>
      <c r="T59" s="77"/>
    </row>
    <row r="60" spans="1:20" ht="36">
      <c r="A60" s="802"/>
      <c r="B60" s="805"/>
      <c r="C60" s="270" t="s">
        <v>520</v>
      </c>
      <c r="D60" s="137" t="s">
        <v>490</v>
      </c>
      <c r="E60" s="101">
        <f>'[1]PROGRAMACION ANUAL -2012'!$AA$156</f>
        <v>2166</v>
      </c>
      <c r="F60" s="271" t="s">
        <v>491</v>
      </c>
      <c r="G60" s="272" t="s">
        <v>492</v>
      </c>
      <c r="H60" s="137" t="s">
        <v>490</v>
      </c>
      <c r="I60" s="101">
        <f>'[1]PROGRAMACION ANUAL -2012'!$AA$156</f>
        <v>2166</v>
      </c>
      <c r="J60" s="101"/>
      <c r="K60" s="101"/>
      <c r="L60" s="101"/>
      <c r="M60" s="101"/>
      <c r="N60" s="101"/>
      <c r="O60" s="101"/>
      <c r="P60" s="101"/>
      <c r="Q60" s="101"/>
      <c r="R60" s="101"/>
      <c r="S60" s="77"/>
      <c r="T60" s="77"/>
    </row>
    <row r="61" spans="1:20">
      <c r="A61" s="802"/>
      <c r="B61" s="805"/>
      <c r="C61" s="270" t="s">
        <v>521</v>
      </c>
      <c r="D61" s="137" t="s">
        <v>490</v>
      </c>
      <c r="E61" s="101">
        <f>'[1]PROGRAMACION ANUAL -2012'!$AA$210</f>
        <v>1521</v>
      </c>
      <c r="F61" s="271" t="s">
        <v>491</v>
      </c>
      <c r="G61" s="272" t="s">
        <v>492</v>
      </c>
      <c r="H61" s="137" t="s">
        <v>490</v>
      </c>
      <c r="I61" s="101">
        <f>'[1]PROGRAMACION ANUAL -2012'!$AA$210</f>
        <v>1521</v>
      </c>
      <c r="J61" s="101"/>
      <c r="K61" s="101"/>
      <c r="L61" s="101"/>
      <c r="M61" s="101"/>
      <c r="N61" s="101"/>
      <c r="O61" s="101"/>
      <c r="P61" s="101"/>
      <c r="Q61" s="101"/>
      <c r="R61" s="101"/>
      <c r="S61" s="77"/>
      <c r="T61" s="77"/>
    </row>
    <row r="62" spans="1:20" ht="24.75" thickBot="1">
      <c r="A62" s="803"/>
      <c r="B62" s="806"/>
      <c r="C62" s="398" t="s">
        <v>522</v>
      </c>
      <c r="D62" s="304" t="s">
        <v>490</v>
      </c>
      <c r="E62" s="391">
        <f>'[1]PROGRAMACION ANUAL -2012'!$AA$231</f>
        <v>11348</v>
      </c>
      <c r="F62" s="399" t="s">
        <v>491</v>
      </c>
      <c r="G62" s="400" t="s">
        <v>492</v>
      </c>
      <c r="H62" s="304" t="s">
        <v>490</v>
      </c>
      <c r="I62" s="391">
        <f>'[1]PROGRAMACION ANUAL -2012'!$AA$231</f>
        <v>11348</v>
      </c>
      <c r="J62" s="391"/>
      <c r="K62" s="391"/>
      <c r="L62" s="391"/>
      <c r="M62" s="391"/>
      <c r="N62" s="391"/>
      <c r="O62" s="391"/>
      <c r="P62" s="391"/>
      <c r="Q62" s="391"/>
      <c r="R62" s="391"/>
      <c r="S62" s="306"/>
      <c r="T62" s="306"/>
    </row>
    <row r="63" spans="1:20">
      <c r="A63" s="282"/>
      <c r="B63" s="283"/>
      <c r="C63" s="284"/>
      <c r="D63" s="285"/>
      <c r="E63" s="286"/>
      <c r="F63" s="287"/>
      <c r="G63" s="284"/>
      <c r="H63" s="285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3"/>
      <c r="T63" s="283"/>
    </row>
    <row r="64" spans="1:20">
      <c r="A64" s="728" t="s">
        <v>506</v>
      </c>
      <c r="B64" s="728"/>
      <c r="C64" s="728"/>
      <c r="D64" s="728"/>
      <c r="E64" s="728"/>
      <c r="F64" s="728"/>
      <c r="G64" s="728"/>
      <c r="H64" s="728"/>
      <c r="I64" s="728"/>
      <c r="J64" s="728"/>
      <c r="K64" s="728"/>
      <c r="L64" s="728"/>
      <c r="M64" s="728"/>
      <c r="N64" s="728"/>
      <c r="O64" s="728"/>
      <c r="P64" s="728"/>
      <c r="Q64" s="728"/>
      <c r="R64" s="728"/>
      <c r="S64" s="728"/>
      <c r="T64" s="728"/>
    </row>
    <row r="65" spans="1:20">
      <c r="A65" s="728" t="s">
        <v>507</v>
      </c>
      <c r="B65" s="728"/>
      <c r="C65" s="728"/>
      <c r="D65" s="728"/>
      <c r="E65" s="728"/>
      <c r="F65" s="728"/>
      <c r="G65" s="728"/>
      <c r="H65" s="728"/>
      <c r="I65" s="728"/>
      <c r="J65" s="728"/>
      <c r="K65" s="728"/>
      <c r="L65" s="728"/>
      <c r="M65" s="728"/>
      <c r="N65" s="728"/>
      <c r="O65" s="728"/>
      <c r="P65" s="728"/>
      <c r="Q65" s="728"/>
      <c r="R65" s="728"/>
      <c r="S65" s="728"/>
      <c r="T65" s="728"/>
    </row>
    <row r="66" spans="1:20">
      <c r="A66" s="728" t="s">
        <v>508</v>
      </c>
      <c r="B66" s="728"/>
      <c r="C66" s="728"/>
      <c r="D66" s="728"/>
      <c r="E66" s="728"/>
      <c r="F66" s="728"/>
      <c r="G66" s="728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</row>
    <row r="67" spans="1:20">
      <c r="A67" s="508"/>
      <c r="B67" s="508"/>
      <c r="C67" s="508"/>
      <c r="D67" s="508"/>
      <c r="E67" s="508"/>
      <c r="F67" s="508"/>
      <c r="G67" s="508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</row>
    <row r="68" spans="1:20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</row>
    <row r="69" spans="1:20">
      <c r="A69" s="257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</row>
    <row r="70" spans="1:20">
      <c r="A70" s="257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</row>
    <row r="71" spans="1:20">
      <c r="A71" s="257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</row>
    <row r="72" spans="1:20">
      <c r="A72" s="282"/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</row>
    <row r="73" spans="1:20">
      <c r="A73" s="673" t="s">
        <v>795</v>
      </c>
      <c r="B73" s="673"/>
      <c r="C73" s="673"/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</row>
    <row r="74" spans="1:20">
      <c r="A74" s="673" t="s">
        <v>468</v>
      </c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</row>
    <row r="75" spans="1:20">
      <c r="A75" s="259" t="s">
        <v>469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</row>
    <row r="76" spans="1:20" ht="15.75" thickBot="1">
      <c r="A76" s="262" t="s">
        <v>523</v>
      </c>
      <c r="B76" s="263"/>
      <c r="C76" s="263"/>
      <c r="D76" s="263"/>
      <c r="E76" s="263"/>
      <c r="F76" s="263"/>
      <c r="G76" s="263"/>
      <c r="H76" s="89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 spans="1:20" ht="15.75" customHeight="1" thickBot="1">
      <c r="A77" s="740" t="s">
        <v>471</v>
      </c>
      <c r="B77" s="761" t="s">
        <v>472</v>
      </c>
      <c r="C77" s="762"/>
      <c r="D77" s="762"/>
      <c r="E77" s="763"/>
      <c r="F77" s="818" t="s">
        <v>473</v>
      </c>
      <c r="G77" s="819"/>
      <c r="H77" s="819"/>
      <c r="I77" s="820" t="s">
        <v>805</v>
      </c>
      <c r="J77" s="820"/>
      <c r="K77" s="820"/>
      <c r="L77" s="820"/>
      <c r="M77" s="820"/>
      <c r="N77" s="822" t="s">
        <v>800</v>
      </c>
      <c r="O77" s="822"/>
      <c r="P77" s="822"/>
      <c r="Q77" s="822"/>
      <c r="R77" s="822"/>
      <c r="S77" s="523" t="s">
        <v>803</v>
      </c>
      <c r="T77" s="824" t="s">
        <v>804</v>
      </c>
    </row>
    <row r="78" spans="1:20" ht="15.75" customHeight="1" thickBot="1">
      <c r="A78" s="741"/>
      <c r="B78" s="742" t="s">
        <v>476</v>
      </c>
      <c r="C78" s="744" t="s">
        <v>477</v>
      </c>
      <c r="D78" s="746" t="s">
        <v>180</v>
      </c>
      <c r="E78" s="811" t="s">
        <v>478</v>
      </c>
      <c r="F78" s="748" t="s">
        <v>173</v>
      </c>
      <c r="G78" s="744" t="s">
        <v>479</v>
      </c>
      <c r="H78" s="750" t="s">
        <v>480</v>
      </c>
      <c r="I78" s="821"/>
      <c r="J78" s="821"/>
      <c r="K78" s="821"/>
      <c r="L78" s="821"/>
      <c r="M78" s="821"/>
      <c r="N78" s="823"/>
      <c r="O78" s="823"/>
      <c r="P78" s="823"/>
      <c r="Q78" s="823"/>
      <c r="R78" s="823"/>
      <c r="S78" s="817" t="s">
        <v>802</v>
      </c>
      <c r="T78" s="825"/>
    </row>
    <row r="79" spans="1:20" ht="15.75" thickBot="1">
      <c r="A79" s="741"/>
      <c r="B79" s="778"/>
      <c r="C79" s="780"/>
      <c r="D79" s="807"/>
      <c r="E79" s="812"/>
      <c r="F79" s="779"/>
      <c r="G79" s="780"/>
      <c r="H79" s="759"/>
      <c r="I79" s="93" t="s">
        <v>478</v>
      </c>
      <c r="J79" s="511" t="s">
        <v>796</v>
      </c>
      <c r="K79" s="511" t="s">
        <v>797</v>
      </c>
      <c r="L79" s="511" t="s">
        <v>798</v>
      </c>
      <c r="M79" s="511" t="s">
        <v>799</v>
      </c>
      <c r="N79" s="511" t="s">
        <v>684</v>
      </c>
      <c r="O79" s="511" t="s">
        <v>188</v>
      </c>
      <c r="P79" s="511" t="s">
        <v>189</v>
      </c>
      <c r="Q79" s="511" t="s">
        <v>190</v>
      </c>
      <c r="R79" s="511" t="s">
        <v>801</v>
      </c>
      <c r="S79" s="745"/>
      <c r="T79" s="826"/>
    </row>
    <row r="80" spans="1:20" ht="48" customHeight="1">
      <c r="A80" s="725" t="s">
        <v>117</v>
      </c>
      <c r="B80" s="739" t="s">
        <v>115</v>
      </c>
      <c r="C80" s="99" t="s">
        <v>336</v>
      </c>
      <c r="D80" s="137" t="s">
        <v>283</v>
      </c>
      <c r="E80" s="288">
        <f>'[1]PROGRAMACION ANUAL -2012'!$AA$271</f>
        <v>1300</v>
      </c>
      <c r="F80" s="98">
        <v>5000119</v>
      </c>
      <c r="G80" s="99" t="s">
        <v>336</v>
      </c>
      <c r="H80" s="137" t="s">
        <v>283</v>
      </c>
      <c r="I80" s="101">
        <f>'[1]PROGRAMACION ANUAL -2012'!$AA$271</f>
        <v>1300</v>
      </c>
      <c r="J80" s="101"/>
      <c r="K80" s="101"/>
      <c r="L80" s="101"/>
      <c r="M80" s="101"/>
      <c r="N80" s="101"/>
      <c r="O80" s="101"/>
      <c r="P80" s="101"/>
      <c r="Q80" s="101"/>
      <c r="R80" s="101"/>
      <c r="S80" s="77"/>
      <c r="T80" s="77"/>
    </row>
    <row r="81" spans="1:20" ht="48">
      <c r="A81" s="726"/>
      <c r="B81" s="726"/>
      <c r="C81" s="99" t="s">
        <v>338</v>
      </c>
      <c r="D81" s="137" t="s">
        <v>283</v>
      </c>
      <c r="E81" s="288">
        <f>'[1]PROGRAMACION ANUAL -2012'!$AA$273</f>
        <v>1300</v>
      </c>
      <c r="F81" s="98">
        <v>5000120</v>
      </c>
      <c r="G81" s="99" t="s">
        <v>338</v>
      </c>
      <c r="H81" s="137" t="s">
        <v>283</v>
      </c>
      <c r="I81" s="101">
        <f>'[1]PROGRAMACION ANUAL -2012'!$AA$273</f>
        <v>1300</v>
      </c>
      <c r="J81" s="101"/>
      <c r="K81" s="101"/>
      <c r="L81" s="101"/>
      <c r="M81" s="101"/>
      <c r="N81" s="101"/>
      <c r="O81" s="101"/>
      <c r="P81" s="101"/>
      <c r="Q81" s="101"/>
      <c r="R81" s="101"/>
      <c r="S81" s="77"/>
      <c r="T81" s="77"/>
    </row>
    <row r="82" spans="1:20" ht="30">
      <c r="A82" s="726"/>
      <c r="B82" s="726"/>
      <c r="C82" s="111" t="s">
        <v>340</v>
      </c>
      <c r="D82" s="137" t="s">
        <v>292</v>
      </c>
      <c r="E82" s="288">
        <f>'[1]PROGRAMACION ANUAL -2012'!$AA$276</f>
        <v>2400</v>
      </c>
      <c r="F82" s="98">
        <v>5000121</v>
      </c>
      <c r="G82" s="111" t="s">
        <v>340</v>
      </c>
      <c r="H82" s="137" t="s">
        <v>292</v>
      </c>
      <c r="I82" s="101">
        <f>'[1]PROGRAMACION ANUAL -2012'!$AA$276</f>
        <v>2400</v>
      </c>
      <c r="J82" s="101"/>
      <c r="K82" s="101"/>
      <c r="L82" s="101"/>
      <c r="M82" s="101"/>
      <c r="N82" s="101"/>
      <c r="O82" s="101"/>
      <c r="P82" s="101"/>
      <c r="Q82" s="101"/>
      <c r="R82" s="101"/>
      <c r="S82" s="77"/>
      <c r="T82" s="77"/>
    </row>
    <row r="83" spans="1:20" ht="24">
      <c r="A83" s="726"/>
      <c r="B83" s="726"/>
      <c r="C83" s="99" t="s">
        <v>343</v>
      </c>
      <c r="D83" s="276" t="s">
        <v>342</v>
      </c>
      <c r="E83" s="532">
        <v>4399</v>
      </c>
      <c r="F83" s="98">
        <v>5000128</v>
      </c>
      <c r="G83" s="99" t="s">
        <v>343</v>
      </c>
      <c r="H83" s="276" t="s">
        <v>342</v>
      </c>
      <c r="I83" s="533">
        <v>4399</v>
      </c>
      <c r="J83" s="101"/>
      <c r="K83" s="101"/>
      <c r="L83" s="101"/>
      <c r="M83" s="101"/>
      <c r="N83" s="101"/>
      <c r="O83" s="101"/>
      <c r="P83" s="101"/>
      <c r="Q83" s="101"/>
      <c r="R83" s="101"/>
      <c r="S83" s="77"/>
      <c r="T83" s="77"/>
    </row>
    <row r="84" spans="1:20" ht="36">
      <c r="A84" s="726"/>
      <c r="B84" s="726"/>
      <c r="C84" s="99" t="s">
        <v>350</v>
      </c>
      <c r="D84" s="137" t="s">
        <v>349</v>
      </c>
      <c r="E84" s="532">
        <v>13148</v>
      </c>
      <c r="F84" s="123">
        <v>5000132</v>
      </c>
      <c r="G84" s="99" t="s">
        <v>350</v>
      </c>
      <c r="H84" s="137" t="s">
        <v>349</v>
      </c>
      <c r="I84" s="532">
        <v>13148</v>
      </c>
      <c r="J84" s="101"/>
      <c r="K84" s="101"/>
      <c r="L84" s="101"/>
      <c r="M84" s="101"/>
      <c r="N84" s="101"/>
      <c r="O84" s="101"/>
      <c r="P84" s="101"/>
      <c r="Q84" s="101"/>
      <c r="R84" s="101"/>
      <c r="S84" s="77"/>
      <c r="T84" s="77"/>
    </row>
    <row r="85" spans="1:20" s="61" customFormat="1" ht="36" customHeight="1">
      <c r="A85" s="726"/>
      <c r="B85" s="726"/>
      <c r="C85" s="534" t="s">
        <v>806</v>
      </c>
      <c r="D85" s="137" t="s">
        <v>292</v>
      </c>
      <c r="E85" s="532">
        <v>100</v>
      </c>
      <c r="F85" s="121"/>
      <c r="G85" s="534" t="s">
        <v>806</v>
      </c>
      <c r="H85" s="137"/>
      <c r="I85" s="532">
        <v>100</v>
      </c>
      <c r="J85" s="101"/>
      <c r="K85" s="101"/>
      <c r="L85" s="101"/>
      <c r="M85" s="101"/>
      <c r="N85" s="101"/>
      <c r="O85" s="101"/>
      <c r="P85" s="101"/>
      <c r="Q85" s="101"/>
      <c r="R85" s="101"/>
      <c r="S85" s="77"/>
      <c r="T85" s="77"/>
    </row>
    <row r="86" spans="1:20" s="61" customFormat="1" ht="39.75" customHeight="1">
      <c r="A86" s="726"/>
      <c r="B86" s="727"/>
      <c r="C86" s="534" t="s">
        <v>807</v>
      </c>
      <c r="D86" s="137" t="s">
        <v>292</v>
      </c>
      <c r="E86" s="532">
        <v>20</v>
      </c>
      <c r="F86" s="121"/>
      <c r="G86" s="534" t="s">
        <v>807</v>
      </c>
      <c r="H86" s="137"/>
      <c r="I86" s="532">
        <v>20</v>
      </c>
      <c r="J86" s="101"/>
      <c r="K86" s="101"/>
      <c r="L86" s="101"/>
      <c r="M86" s="101"/>
      <c r="N86" s="101"/>
      <c r="O86" s="101"/>
      <c r="P86" s="101"/>
      <c r="Q86" s="101"/>
      <c r="R86" s="101"/>
      <c r="S86" s="77"/>
      <c r="T86" s="77"/>
    </row>
    <row r="87" spans="1:20" ht="48">
      <c r="A87" s="726"/>
      <c r="B87" s="783" t="s">
        <v>114</v>
      </c>
      <c r="C87" s="99" t="s">
        <v>310</v>
      </c>
      <c r="D87" s="137" t="s">
        <v>289</v>
      </c>
      <c r="E87" s="288">
        <f>'[1]PROGRAMACION ANUAL -2012'!$AA$269</f>
        <v>2364</v>
      </c>
      <c r="F87" s="98">
        <v>5000102</v>
      </c>
      <c r="G87" s="99" t="s">
        <v>310</v>
      </c>
      <c r="H87" s="137" t="s">
        <v>289</v>
      </c>
      <c r="I87" s="101">
        <f>'[1]PROGRAMACION ANUAL -2012'!$AA$269</f>
        <v>2364</v>
      </c>
      <c r="J87" s="101"/>
      <c r="K87" s="101"/>
      <c r="L87" s="101"/>
      <c r="M87" s="101"/>
      <c r="N87" s="101"/>
      <c r="O87" s="101"/>
      <c r="P87" s="101"/>
      <c r="Q87" s="101"/>
      <c r="R87" s="101"/>
      <c r="S87" s="77"/>
      <c r="T87" s="77"/>
    </row>
    <row r="88" spans="1:20" ht="36">
      <c r="A88" s="726"/>
      <c r="B88" s="783"/>
      <c r="C88" s="99" t="s">
        <v>330</v>
      </c>
      <c r="D88" s="137" t="s">
        <v>289</v>
      </c>
      <c r="E88" s="101">
        <v>240</v>
      </c>
      <c r="F88" s="121">
        <v>5000114</v>
      </c>
      <c r="G88" s="99" t="s">
        <v>330</v>
      </c>
      <c r="H88" s="137" t="s">
        <v>289</v>
      </c>
      <c r="I88" s="101">
        <v>240</v>
      </c>
      <c r="J88" s="101"/>
      <c r="K88" s="101"/>
      <c r="L88" s="101"/>
      <c r="M88" s="101"/>
      <c r="N88" s="101"/>
      <c r="O88" s="101"/>
      <c r="P88" s="101"/>
      <c r="Q88" s="101"/>
      <c r="R88" s="101"/>
      <c r="S88" s="77"/>
      <c r="T88" s="77"/>
    </row>
    <row r="89" spans="1:20" ht="36">
      <c r="A89" s="726"/>
      <c r="B89" s="783"/>
      <c r="C89" s="99" t="s">
        <v>332</v>
      </c>
      <c r="D89" s="137" t="s">
        <v>289</v>
      </c>
      <c r="E89" s="101">
        <v>120</v>
      </c>
      <c r="F89" s="121">
        <v>5000115</v>
      </c>
      <c r="G89" s="99" t="s">
        <v>332</v>
      </c>
      <c r="H89" s="137" t="s">
        <v>289</v>
      </c>
      <c r="I89" s="101">
        <v>120</v>
      </c>
      <c r="J89" s="101"/>
      <c r="K89" s="101"/>
      <c r="L89" s="101"/>
      <c r="M89" s="101"/>
      <c r="N89" s="101"/>
      <c r="O89" s="101"/>
      <c r="P89" s="101"/>
      <c r="Q89" s="101"/>
      <c r="R89" s="101"/>
      <c r="S89" s="77"/>
      <c r="T89" s="77"/>
    </row>
    <row r="90" spans="1:20" ht="24.75">
      <c r="A90" s="726"/>
      <c r="B90" s="783"/>
      <c r="C90" s="270" t="s">
        <v>524</v>
      </c>
      <c r="D90" s="276" t="s">
        <v>411</v>
      </c>
      <c r="E90" s="101">
        <f>'[1]PROGRAMACION ANUAL -2012'!$AA$359</f>
        <v>2700</v>
      </c>
      <c r="F90" s="251">
        <v>5001286</v>
      </c>
      <c r="G90" s="252" t="s">
        <v>525</v>
      </c>
      <c r="H90" s="276" t="s">
        <v>411</v>
      </c>
      <c r="I90" s="101">
        <f>'[1]PROGRAMACION ANUAL -2012'!$AA$359</f>
        <v>2700</v>
      </c>
      <c r="J90" s="101"/>
      <c r="K90" s="101"/>
      <c r="L90" s="101"/>
      <c r="M90" s="101"/>
      <c r="N90" s="101"/>
      <c r="O90" s="101"/>
      <c r="P90" s="101"/>
      <c r="Q90" s="101"/>
      <c r="R90" s="101"/>
      <c r="S90" s="77"/>
      <c r="T90" s="77"/>
    </row>
    <row r="91" spans="1:20" ht="24">
      <c r="A91" s="726"/>
      <c r="B91" s="783"/>
      <c r="C91" s="270" t="s">
        <v>526</v>
      </c>
      <c r="D91" s="137" t="s">
        <v>458</v>
      </c>
      <c r="E91" s="101">
        <f>'[1]PROGRAMACION ANUAL -2012'!$AA$369</f>
        <v>394968</v>
      </c>
      <c r="F91" s="271" t="s">
        <v>527</v>
      </c>
      <c r="G91" s="111" t="s">
        <v>528</v>
      </c>
      <c r="H91" s="137" t="s">
        <v>458</v>
      </c>
      <c r="I91" s="101">
        <f>'[1]PROGRAMACION ANUAL -2012'!$AA$369</f>
        <v>394968</v>
      </c>
      <c r="J91" s="101"/>
      <c r="K91" s="101"/>
      <c r="L91" s="101"/>
      <c r="M91" s="101"/>
      <c r="N91" s="101"/>
      <c r="O91" s="101"/>
      <c r="P91" s="101"/>
      <c r="Q91" s="101"/>
      <c r="R91" s="101"/>
      <c r="S91" s="77"/>
      <c r="T91" s="77"/>
    </row>
    <row r="92" spans="1:20">
      <c r="A92" s="726"/>
      <c r="B92" s="783"/>
      <c r="C92" s="270" t="s">
        <v>529</v>
      </c>
      <c r="D92" s="137" t="s">
        <v>237</v>
      </c>
      <c r="E92" s="101">
        <v>6600</v>
      </c>
      <c r="F92" s="271" t="s">
        <v>491</v>
      </c>
      <c r="G92" s="272" t="s">
        <v>492</v>
      </c>
      <c r="H92" s="137" t="s">
        <v>237</v>
      </c>
      <c r="I92" s="101">
        <v>6600</v>
      </c>
      <c r="J92" s="101"/>
      <c r="K92" s="101"/>
      <c r="L92" s="101"/>
      <c r="M92" s="101"/>
      <c r="N92" s="101"/>
      <c r="O92" s="101"/>
      <c r="P92" s="101"/>
      <c r="Q92" s="101"/>
      <c r="R92" s="101"/>
      <c r="S92" s="77"/>
      <c r="T92" s="77"/>
    </row>
    <row r="93" spans="1:20" ht="25.5">
      <c r="A93" s="727"/>
      <c r="B93" s="783"/>
      <c r="C93" s="270" t="s">
        <v>530</v>
      </c>
      <c r="D93" s="137" t="s">
        <v>411</v>
      </c>
      <c r="E93" s="101">
        <f>'[1]PROGRAMACION ANUAL -2012'!$AA$375</f>
        <v>80600</v>
      </c>
      <c r="F93" s="274" t="s">
        <v>501</v>
      </c>
      <c r="G93" s="275" t="s">
        <v>502</v>
      </c>
      <c r="H93" s="276" t="s">
        <v>411</v>
      </c>
      <c r="I93" s="101">
        <f>'[1]PROGRAMACION ANUAL -2012'!$AA$375</f>
        <v>80600</v>
      </c>
      <c r="J93" s="101"/>
      <c r="K93" s="101"/>
      <c r="L93" s="101"/>
      <c r="M93" s="101"/>
      <c r="N93" s="101"/>
      <c r="O93" s="101"/>
      <c r="P93" s="101"/>
      <c r="Q93" s="101"/>
      <c r="R93" s="101"/>
      <c r="S93" s="77"/>
      <c r="T93" s="77"/>
    </row>
    <row r="94" spans="1:20" ht="48">
      <c r="A94" s="783" t="s">
        <v>119</v>
      </c>
      <c r="B94" s="725" t="s">
        <v>116</v>
      </c>
      <c r="C94" s="99" t="s">
        <v>318</v>
      </c>
      <c r="D94" s="137" t="s">
        <v>297</v>
      </c>
      <c r="E94" s="101">
        <f>'[1]PROGRAMACION ANUAL -2012'!$AA$284</f>
        <v>132</v>
      </c>
      <c r="F94" s="121">
        <v>5000107</v>
      </c>
      <c r="G94" s="99" t="s">
        <v>318</v>
      </c>
      <c r="H94" s="137" t="s">
        <v>297</v>
      </c>
      <c r="I94" s="101">
        <f>'[1]PROGRAMACION ANUAL -2012'!$AA$284</f>
        <v>132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77"/>
      <c r="T94" s="77"/>
    </row>
    <row r="95" spans="1:20" ht="48">
      <c r="A95" s="783"/>
      <c r="B95" s="726"/>
      <c r="C95" s="99" t="s">
        <v>320</v>
      </c>
      <c r="D95" s="137" t="s">
        <v>289</v>
      </c>
      <c r="E95" s="101">
        <f>'[1]PROGRAMACION ANUAL -2012'!$AA$287</f>
        <v>14</v>
      </c>
      <c r="F95" s="121">
        <v>5000108</v>
      </c>
      <c r="G95" s="99" t="s">
        <v>320</v>
      </c>
      <c r="H95" s="137" t="s">
        <v>289</v>
      </c>
      <c r="I95" s="101">
        <f>'[1]PROGRAMACION ANUAL -2012'!$AA$287</f>
        <v>14</v>
      </c>
      <c r="J95" s="101"/>
      <c r="K95" s="101"/>
      <c r="L95" s="101"/>
      <c r="M95" s="101"/>
      <c r="N95" s="101"/>
      <c r="O95" s="101"/>
      <c r="P95" s="101"/>
      <c r="Q95" s="101"/>
      <c r="R95" s="101"/>
      <c r="S95" s="77"/>
      <c r="T95" s="77"/>
    </row>
    <row r="96" spans="1:20" ht="45">
      <c r="A96" s="783"/>
      <c r="B96" s="726"/>
      <c r="C96" s="99" t="s">
        <v>322</v>
      </c>
      <c r="D96" s="137" t="s">
        <v>297</v>
      </c>
      <c r="E96" s="101">
        <f>'[1]PROGRAMACION ANUAL -2012'!$AA$290</f>
        <v>663</v>
      </c>
      <c r="F96" s="121">
        <v>5000109</v>
      </c>
      <c r="G96" s="99" t="s">
        <v>322</v>
      </c>
      <c r="H96" s="137" t="s">
        <v>297</v>
      </c>
      <c r="I96" s="101">
        <f>'[1]PROGRAMACION ANUAL -2012'!$AA$290</f>
        <v>663</v>
      </c>
      <c r="J96" s="101"/>
      <c r="K96" s="101"/>
      <c r="L96" s="101"/>
      <c r="M96" s="101"/>
      <c r="N96" s="101"/>
      <c r="O96" s="101"/>
      <c r="P96" s="101"/>
      <c r="Q96" s="101"/>
      <c r="R96" s="101"/>
      <c r="S96" s="77"/>
      <c r="T96" s="77"/>
    </row>
    <row r="97" spans="1:20" ht="36">
      <c r="A97" s="783"/>
      <c r="B97" s="726"/>
      <c r="C97" s="99" t="s">
        <v>324</v>
      </c>
      <c r="D97" s="137" t="s">
        <v>289</v>
      </c>
      <c r="E97" s="101">
        <f>'[1]PROGRAMACION ANUAL -2012'!$AA$298</f>
        <v>394</v>
      </c>
      <c r="F97" s="121">
        <v>5000110</v>
      </c>
      <c r="G97" s="99" t="s">
        <v>324</v>
      </c>
      <c r="H97" s="137" t="s">
        <v>289</v>
      </c>
      <c r="I97" s="101">
        <f>'[1]PROGRAMACION ANUAL -2012'!$AA$298</f>
        <v>394</v>
      </c>
      <c r="J97" s="101"/>
      <c r="K97" s="101"/>
      <c r="L97" s="101"/>
      <c r="M97" s="101"/>
      <c r="N97" s="101"/>
      <c r="O97" s="101"/>
      <c r="P97" s="101"/>
      <c r="Q97" s="101"/>
      <c r="R97" s="101"/>
      <c r="S97" s="77"/>
      <c r="T97" s="77"/>
    </row>
    <row r="98" spans="1:20" ht="45">
      <c r="A98" s="783"/>
      <c r="B98" s="726"/>
      <c r="C98" s="99" t="s">
        <v>326</v>
      </c>
      <c r="D98" s="137" t="s">
        <v>297</v>
      </c>
      <c r="E98" s="101">
        <f>'[1]PROGRAMACION ANUAL -2012'!$AA$300</f>
        <v>59</v>
      </c>
      <c r="F98" s="121">
        <v>5000111</v>
      </c>
      <c r="G98" s="99" t="s">
        <v>326</v>
      </c>
      <c r="H98" s="137" t="s">
        <v>297</v>
      </c>
      <c r="I98" s="101">
        <f>'[1]PROGRAMACION ANUAL -2012'!$AA$300</f>
        <v>59</v>
      </c>
      <c r="J98" s="101"/>
      <c r="K98" s="101"/>
      <c r="L98" s="101"/>
      <c r="M98" s="101"/>
      <c r="N98" s="101"/>
      <c r="O98" s="101"/>
      <c r="P98" s="101"/>
      <c r="Q98" s="101"/>
      <c r="R98" s="101"/>
      <c r="S98" s="77"/>
      <c r="T98" s="77"/>
    </row>
    <row r="99" spans="1:20" ht="36">
      <c r="A99" s="783"/>
      <c r="B99" s="726"/>
      <c r="C99" s="99" t="s">
        <v>328</v>
      </c>
      <c r="D99" s="137" t="s">
        <v>289</v>
      </c>
      <c r="E99" s="101">
        <f>'[1]PROGRAMACION ANUAL -2012'!$AA$303</f>
        <v>118</v>
      </c>
      <c r="F99" s="121">
        <v>5000112</v>
      </c>
      <c r="G99" s="99" t="s">
        <v>328</v>
      </c>
      <c r="H99" s="137" t="s">
        <v>289</v>
      </c>
      <c r="I99" s="101">
        <f>'[1]PROGRAMACION ANUAL -2012'!$AA$303</f>
        <v>118</v>
      </c>
      <c r="J99" s="101"/>
      <c r="K99" s="101"/>
      <c r="L99" s="101"/>
      <c r="M99" s="101"/>
      <c r="N99" s="101"/>
      <c r="O99" s="101"/>
      <c r="P99" s="101"/>
      <c r="Q99" s="101"/>
      <c r="R99" s="101"/>
      <c r="S99" s="77"/>
      <c r="T99" s="77"/>
    </row>
    <row r="100" spans="1:20" ht="48">
      <c r="A100" s="783"/>
      <c r="B100" s="726"/>
      <c r="C100" s="99" t="s">
        <v>312</v>
      </c>
      <c r="D100" s="137" t="s">
        <v>289</v>
      </c>
      <c r="E100" s="101">
        <f>'[1]PROGRAMACION ANUAL -2012'!$AA$308</f>
        <v>1908</v>
      </c>
      <c r="F100" s="121">
        <v>5000104</v>
      </c>
      <c r="G100" s="99" t="s">
        <v>312</v>
      </c>
      <c r="H100" s="137" t="s">
        <v>289</v>
      </c>
      <c r="I100" s="101">
        <f>'[1]PROGRAMACION ANUAL -2012'!$AA$308</f>
        <v>1908</v>
      </c>
      <c r="J100" s="101"/>
      <c r="K100" s="101"/>
      <c r="L100" s="101"/>
      <c r="M100" s="101"/>
      <c r="N100" s="101"/>
      <c r="O100" s="101"/>
      <c r="P100" s="101"/>
      <c r="Q100" s="101"/>
      <c r="R100" s="101"/>
      <c r="S100" s="77"/>
      <c r="T100" s="77"/>
    </row>
    <row r="101" spans="1:20" ht="48">
      <c r="A101" s="783"/>
      <c r="B101" s="726"/>
      <c r="C101" s="99" t="s">
        <v>314</v>
      </c>
      <c r="D101" s="137" t="s">
        <v>289</v>
      </c>
      <c r="E101" s="101">
        <f>'[1]PROGRAMACION ANUAL -2012'!$AA$315</f>
        <v>3958</v>
      </c>
      <c r="F101" s="121">
        <v>5000105</v>
      </c>
      <c r="G101" s="99" t="s">
        <v>314</v>
      </c>
      <c r="H101" s="137" t="s">
        <v>289</v>
      </c>
      <c r="I101" s="101">
        <f>'[1]PROGRAMACION ANUAL -2012'!$AA$315</f>
        <v>3958</v>
      </c>
      <c r="J101" s="101"/>
      <c r="K101" s="101"/>
      <c r="L101" s="101"/>
      <c r="M101" s="101"/>
      <c r="N101" s="101"/>
      <c r="O101" s="101"/>
      <c r="P101" s="101"/>
      <c r="Q101" s="101"/>
      <c r="R101" s="101"/>
      <c r="S101" s="77"/>
      <c r="T101" s="77"/>
    </row>
    <row r="102" spans="1:20" ht="30">
      <c r="A102" s="783"/>
      <c r="B102" s="727"/>
      <c r="C102" s="99" t="s">
        <v>316</v>
      </c>
      <c r="D102" s="137" t="s">
        <v>289</v>
      </c>
      <c r="E102" s="101">
        <f>'[1]PROGRAMACION ANUAL -2012'!$AA$331</f>
        <v>727</v>
      </c>
      <c r="F102" s="121">
        <v>5000106</v>
      </c>
      <c r="G102" s="99" t="s">
        <v>316</v>
      </c>
      <c r="H102" s="137" t="s">
        <v>289</v>
      </c>
      <c r="I102" s="101">
        <f>'[1]PROGRAMACION ANUAL -2012'!$AA$331</f>
        <v>727</v>
      </c>
      <c r="J102" s="101"/>
      <c r="K102" s="101"/>
      <c r="L102" s="101"/>
      <c r="M102" s="101"/>
      <c r="N102" s="101"/>
      <c r="O102" s="101"/>
      <c r="P102" s="101"/>
      <c r="Q102" s="101"/>
      <c r="R102" s="101"/>
      <c r="S102" s="77"/>
      <c r="T102" s="77"/>
    </row>
    <row r="103" spans="1:20">
      <c r="A103" s="282"/>
      <c r="B103" s="283"/>
      <c r="C103" s="289"/>
      <c r="D103" s="285"/>
      <c r="E103" s="283"/>
      <c r="F103" s="283"/>
      <c r="G103" s="289"/>
      <c r="H103" s="285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57"/>
      <c r="T103" s="257"/>
    </row>
    <row r="104" spans="1:20">
      <c r="A104" s="728" t="s">
        <v>506</v>
      </c>
      <c r="B104" s="728"/>
      <c r="C104" s="728"/>
      <c r="D104" s="728"/>
      <c r="E104" s="728"/>
      <c r="F104" s="728"/>
      <c r="G104" s="728"/>
      <c r="H104" s="728"/>
      <c r="I104" s="728"/>
      <c r="J104" s="728"/>
      <c r="K104" s="728"/>
      <c r="L104" s="728"/>
      <c r="M104" s="728"/>
      <c r="N104" s="728"/>
      <c r="O104" s="728"/>
      <c r="P104" s="728"/>
      <c r="Q104" s="728"/>
      <c r="R104" s="728"/>
      <c r="S104" s="728"/>
      <c r="T104" s="728"/>
    </row>
    <row r="105" spans="1:20">
      <c r="A105" s="728" t="s">
        <v>507</v>
      </c>
      <c r="B105" s="728"/>
      <c r="C105" s="728"/>
      <c r="D105" s="728"/>
      <c r="E105" s="728"/>
      <c r="F105" s="728"/>
      <c r="G105" s="728"/>
      <c r="H105" s="728"/>
      <c r="I105" s="728"/>
      <c r="J105" s="728"/>
      <c r="K105" s="728"/>
      <c r="L105" s="728"/>
      <c r="M105" s="728"/>
      <c r="N105" s="728"/>
      <c r="O105" s="728"/>
      <c r="P105" s="728"/>
      <c r="Q105" s="728"/>
      <c r="R105" s="728"/>
      <c r="S105" s="728"/>
      <c r="T105" s="728"/>
    </row>
    <row r="106" spans="1:20">
      <c r="A106" s="728" t="s">
        <v>508</v>
      </c>
      <c r="B106" s="728"/>
      <c r="C106" s="728"/>
      <c r="D106" s="728"/>
      <c r="E106" s="728"/>
      <c r="F106" s="728"/>
      <c r="G106" s="728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</row>
    <row r="107" spans="1:20">
      <c r="A107" s="508"/>
      <c r="B107" s="508"/>
      <c r="C107" s="508"/>
      <c r="D107" s="508"/>
      <c r="E107" s="508"/>
      <c r="F107" s="508"/>
      <c r="G107" s="508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</row>
    <row r="108" spans="1:20">
      <c r="A108" s="257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</row>
    <row r="109" spans="1:20">
      <c r="A109" s="257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</row>
    <row r="110" spans="1:20">
      <c r="A110" s="673" t="s">
        <v>795</v>
      </c>
      <c r="B110" s="673"/>
      <c r="C110" s="673"/>
      <c r="D110" s="673"/>
      <c r="E110" s="673"/>
      <c r="F110" s="673"/>
      <c r="G110" s="673"/>
      <c r="H110" s="673"/>
      <c r="I110" s="673"/>
      <c r="J110" s="673"/>
      <c r="K110" s="673"/>
      <c r="L110" s="673"/>
      <c r="M110" s="673"/>
      <c r="N110" s="673"/>
      <c r="O110" s="673"/>
      <c r="P110" s="673"/>
      <c r="Q110" s="673"/>
      <c r="R110" s="673"/>
      <c r="S110" s="673"/>
      <c r="T110" s="673"/>
    </row>
    <row r="111" spans="1:20">
      <c r="A111" s="673" t="s">
        <v>468</v>
      </c>
      <c r="B111" s="673"/>
      <c r="C111" s="673"/>
      <c r="D111" s="673"/>
      <c r="E111" s="673"/>
      <c r="F111" s="673"/>
      <c r="G111" s="673"/>
      <c r="H111" s="673"/>
      <c r="I111" s="673"/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</row>
    <row r="112" spans="1:20">
      <c r="A112" s="259" t="s">
        <v>469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</row>
    <row r="113" spans="1:20" ht="15.75" thickBot="1">
      <c r="A113" s="262" t="s">
        <v>532</v>
      </c>
      <c r="B113" s="263"/>
      <c r="C113" s="263"/>
      <c r="D113" s="263"/>
      <c r="E113" s="263"/>
      <c r="F113" s="263"/>
      <c r="G113" s="263"/>
      <c r="H113" s="89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</row>
    <row r="114" spans="1:20" ht="15.75" customHeight="1" thickBot="1">
      <c r="A114" s="740" t="s">
        <v>471</v>
      </c>
      <c r="B114" s="761" t="s">
        <v>472</v>
      </c>
      <c r="C114" s="762"/>
      <c r="D114" s="762"/>
      <c r="E114" s="763"/>
      <c r="F114" s="818" t="s">
        <v>473</v>
      </c>
      <c r="G114" s="819"/>
      <c r="H114" s="819"/>
      <c r="I114" s="820" t="s">
        <v>805</v>
      </c>
      <c r="J114" s="820"/>
      <c r="K114" s="820"/>
      <c r="L114" s="820"/>
      <c r="M114" s="820"/>
      <c r="N114" s="822" t="s">
        <v>800</v>
      </c>
      <c r="O114" s="822"/>
      <c r="P114" s="822"/>
      <c r="Q114" s="822"/>
      <c r="R114" s="822"/>
      <c r="S114" s="523" t="s">
        <v>803</v>
      </c>
      <c r="T114" s="824" t="s">
        <v>804</v>
      </c>
    </row>
    <row r="115" spans="1:20" ht="15.75" customHeight="1" thickBot="1">
      <c r="A115" s="741"/>
      <c r="B115" s="742" t="s">
        <v>476</v>
      </c>
      <c r="C115" s="744" t="s">
        <v>477</v>
      </c>
      <c r="D115" s="746" t="s">
        <v>180</v>
      </c>
      <c r="E115" s="811" t="s">
        <v>478</v>
      </c>
      <c r="F115" s="748" t="s">
        <v>173</v>
      </c>
      <c r="G115" s="744" t="s">
        <v>479</v>
      </c>
      <c r="H115" s="750" t="s">
        <v>480</v>
      </c>
      <c r="I115" s="821"/>
      <c r="J115" s="821"/>
      <c r="K115" s="821"/>
      <c r="L115" s="821"/>
      <c r="M115" s="821"/>
      <c r="N115" s="823"/>
      <c r="O115" s="823"/>
      <c r="P115" s="823"/>
      <c r="Q115" s="823"/>
      <c r="R115" s="823"/>
      <c r="S115" s="817" t="s">
        <v>802</v>
      </c>
      <c r="T115" s="825"/>
    </row>
    <row r="116" spans="1:20" ht="15.75" thickBot="1">
      <c r="A116" s="741"/>
      <c r="B116" s="778"/>
      <c r="C116" s="780"/>
      <c r="D116" s="807"/>
      <c r="E116" s="812"/>
      <c r="F116" s="779"/>
      <c r="G116" s="780"/>
      <c r="H116" s="759"/>
      <c r="I116" s="93" t="s">
        <v>478</v>
      </c>
      <c r="J116" s="511" t="s">
        <v>796</v>
      </c>
      <c r="K116" s="511" t="s">
        <v>797</v>
      </c>
      <c r="L116" s="511" t="s">
        <v>798</v>
      </c>
      <c r="M116" s="511" t="s">
        <v>799</v>
      </c>
      <c r="N116" s="511" t="s">
        <v>684</v>
      </c>
      <c r="O116" s="511" t="s">
        <v>188</v>
      </c>
      <c r="P116" s="511" t="s">
        <v>189</v>
      </c>
      <c r="Q116" s="511" t="s">
        <v>190</v>
      </c>
      <c r="R116" s="511" t="s">
        <v>801</v>
      </c>
      <c r="S116" s="745"/>
      <c r="T116" s="826"/>
    </row>
    <row r="117" spans="1:20" ht="30">
      <c r="A117" s="726" t="s">
        <v>128</v>
      </c>
      <c r="B117" s="739" t="s">
        <v>83</v>
      </c>
      <c r="C117" s="99" t="s">
        <v>293</v>
      </c>
      <c r="D117" s="137" t="s">
        <v>292</v>
      </c>
      <c r="E117" s="288">
        <f>'[1]PROGRAMACION ANUAL -2012'!$AA$412</f>
        <v>4500</v>
      </c>
      <c r="F117" s="98">
        <v>5000072</v>
      </c>
      <c r="G117" s="99" t="s">
        <v>293</v>
      </c>
      <c r="H117" s="137" t="s">
        <v>292</v>
      </c>
      <c r="I117" s="101">
        <f>'[1]PROGRAMACION ANUAL -2012'!$AA$412</f>
        <v>4500</v>
      </c>
      <c r="J117" s="101"/>
      <c r="K117" s="101"/>
      <c r="L117" s="101"/>
      <c r="M117" s="101"/>
      <c r="N117" s="101"/>
      <c r="O117" s="101"/>
      <c r="P117" s="101"/>
      <c r="Q117" s="101"/>
      <c r="R117" s="101"/>
      <c r="S117" s="77"/>
      <c r="T117" s="77"/>
    </row>
    <row r="118" spans="1:20" ht="72">
      <c r="A118" s="726"/>
      <c r="B118" s="726"/>
      <c r="C118" s="99" t="s">
        <v>295</v>
      </c>
      <c r="D118" s="137" t="s">
        <v>289</v>
      </c>
      <c r="E118" s="288">
        <f>'[1]PROGRAMACION ANUAL -2012'!$AA$414</f>
        <v>360</v>
      </c>
      <c r="F118" s="98">
        <v>5000073</v>
      </c>
      <c r="G118" s="99" t="s">
        <v>295</v>
      </c>
      <c r="H118" s="137" t="s">
        <v>289</v>
      </c>
      <c r="I118" s="101">
        <f>'[1]PROGRAMACION ANUAL -2012'!$AA$414</f>
        <v>360</v>
      </c>
      <c r="J118" s="101"/>
      <c r="K118" s="101"/>
      <c r="L118" s="101"/>
      <c r="M118" s="101"/>
      <c r="N118" s="101"/>
      <c r="O118" s="101"/>
      <c r="P118" s="101"/>
      <c r="Q118" s="101"/>
      <c r="R118" s="101"/>
      <c r="S118" s="77"/>
      <c r="T118" s="77"/>
    </row>
    <row r="119" spans="1:20" ht="45">
      <c r="A119" s="726"/>
      <c r="B119" s="726"/>
      <c r="C119" s="99" t="s">
        <v>298</v>
      </c>
      <c r="D119" s="137" t="s">
        <v>297</v>
      </c>
      <c r="E119" s="288">
        <f>'[1]PROGRAMACION ANUAL -2012'!$AA$417</f>
        <v>204</v>
      </c>
      <c r="F119" s="98">
        <v>5000074</v>
      </c>
      <c r="G119" s="99" t="s">
        <v>298</v>
      </c>
      <c r="H119" s="137" t="s">
        <v>297</v>
      </c>
      <c r="I119" s="101">
        <f>'[1]PROGRAMACION ANUAL -2012'!$AA$417</f>
        <v>204</v>
      </c>
      <c r="J119" s="101"/>
      <c r="K119" s="101"/>
      <c r="L119" s="101"/>
      <c r="M119" s="101"/>
      <c r="N119" s="101"/>
      <c r="O119" s="101"/>
      <c r="P119" s="101"/>
      <c r="Q119" s="101"/>
      <c r="R119" s="101"/>
      <c r="S119" s="77"/>
      <c r="T119" s="77"/>
    </row>
    <row r="120" spans="1:20" ht="48">
      <c r="A120" s="726"/>
      <c r="B120" s="727"/>
      <c r="C120" s="99" t="s">
        <v>281</v>
      </c>
      <c r="D120" s="137" t="s">
        <v>280</v>
      </c>
      <c r="E120" s="288">
        <f>'[1]PROGRAMACION ANUAL -2012'!$AA$403</f>
        <v>736</v>
      </c>
      <c r="F120" s="98">
        <v>5000067</v>
      </c>
      <c r="G120" s="99" t="s">
        <v>281</v>
      </c>
      <c r="H120" s="137" t="s">
        <v>280</v>
      </c>
      <c r="I120" s="101">
        <f>'[1]PROGRAMACION ANUAL -2012'!$AA$403</f>
        <v>736</v>
      </c>
      <c r="J120" s="101"/>
      <c r="K120" s="101"/>
      <c r="L120" s="101"/>
      <c r="M120" s="101"/>
      <c r="N120" s="101"/>
      <c r="O120" s="101"/>
      <c r="P120" s="101"/>
      <c r="Q120" s="101"/>
      <c r="R120" s="101"/>
      <c r="S120" s="77"/>
      <c r="T120" s="77"/>
    </row>
    <row r="121" spans="1:20" ht="48">
      <c r="A121" s="726"/>
      <c r="B121" s="725" t="s">
        <v>82</v>
      </c>
      <c r="C121" s="99" t="s">
        <v>287</v>
      </c>
      <c r="D121" s="137" t="s">
        <v>286</v>
      </c>
      <c r="E121" s="288">
        <f>'[1]PROGRAMACION ANUAL -2012'!$AA$408</f>
        <v>130</v>
      </c>
      <c r="F121" s="98">
        <v>5000070</v>
      </c>
      <c r="G121" s="99" t="s">
        <v>287</v>
      </c>
      <c r="H121" s="137" t="s">
        <v>286</v>
      </c>
      <c r="I121" s="101">
        <f>'[1]PROGRAMACION ANUAL -2012'!$AA$408</f>
        <v>130</v>
      </c>
      <c r="J121" s="101"/>
      <c r="K121" s="101"/>
      <c r="L121" s="101"/>
      <c r="M121" s="101"/>
      <c r="N121" s="101"/>
      <c r="O121" s="101"/>
      <c r="P121" s="101"/>
      <c r="Q121" s="101"/>
      <c r="R121" s="101"/>
      <c r="S121" s="77"/>
      <c r="T121" s="77"/>
    </row>
    <row r="122" spans="1:20" ht="36">
      <c r="A122" s="726"/>
      <c r="B122" s="726"/>
      <c r="C122" s="99" t="s">
        <v>284</v>
      </c>
      <c r="D122" s="137" t="s">
        <v>283</v>
      </c>
      <c r="E122" s="288">
        <f>'[1]PROGRAMACION ANUAL -2012'!$AA$406</f>
        <v>6000</v>
      </c>
      <c r="F122" s="98">
        <v>5000069</v>
      </c>
      <c r="G122" s="99" t="s">
        <v>284</v>
      </c>
      <c r="H122" s="137" t="s">
        <v>283</v>
      </c>
      <c r="I122" s="101">
        <f>'[1]PROGRAMACION ANUAL -2012'!$AA$406</f>
        <v>6000</v>
      </c>
      <c r="J122" s="101"/>
      <c r="K122" s="101"/>
      <c r="L122" s="101"/>
      <c r="M122" s="101"/>
      <c r="N122" s="101"/>
      <c r="O122" s="101"/>
      <c r="P122" s="101"/>
      <c r="Q122" s="101"/>
      <c r="R122" s="101"/>
      <c r="S122" s="77"/>
      <c r="T122" s="77"/>
    </row>
    <row r="123" spans="1:20" ht="36">
      <c r="A123" s="726"/>
      <c r="B123" s="726"/>
      <c r="C123" s="99" t="s">
        <v>290</v>
      </c>
      <c r="D123" s="137" t="s">
        <v>289</v>
      </c>
      <c r="E123" s="288">
        <f>'[1]PROGRAMACION ANUAL -2012'!$AA$410</f>
        <v>450</v>
      </c>
      <c r="F123" s="98">
        <v>5000071</v>
      </c>
      <c r="G123" s="99" t="s">
        <v>290</v>
      </c>
      <c r="H123" s="137" t="s">
        <v>289</v>
      </c>
      <c r="I123" s="101">
        <f>'[1]PROGRAMACION ANUAL -2012'!$AA$410</f>
        <v>450</v>
      </c>
      <c r="J123" s="101"/>
      <c r="K123" s="101"/>
      <c r="L123" s="101"/>
      <c r="M123" s="101"/>
      <c r="N123" s="101"/>
      <c r="O123" s="101"/>
      <c r="P123" s="101"/>
      <c r="Q123" s="101"/>
      <c r="R123" s="101"/>
      <c r="S123" s="77"/>
      <c r="T123" s="77"/>
    </row>
    <row r="124" spans="1:20" ht="48">
      <c r="A124" s="726"/>
      <c r="B124" s="726"/>
      <c r="C124" s="99" t="s">
        <v>300</v>
      </c>
      <c r="D124" s="290" t="s">
        <v>292</v>
      </c>
      <c r="E124" s="288">
        <f>'[1]PROGRAMACION ANUAL -2012'!$AA$419</f>
        <v>600</v>
      </c>
      <c r="F124" s="98">
        <v>5000078</v>
      </c>
      <c r="G124" s="99" t="s">
        <v>300</v>
      </c>
      <c r="H124" s="290" t="s">
        <v>292</v>
      </c>
      <c r="I124" s="101">
        <f>'[1]PROGRAMACION ANUAL -2012'!$AA$419</f>
        <v>600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77"/>
      <c r="T124" s="77"/>
    </row>
    <row r="125" spans="1:20" ht="48">
      <c r="A125" s="726"/>
      <c r="B125" s="726"/>
      <c r="C125" s="99" t="s">
        <v>302</v>
      </c>
      <c r="D125" s="290" t="s">
        <v>292</v>
      </c>
      <c r="E125" s="288">
        <f>'[1]PROGRAMACION ANUAL -2012'!$AA$422</f>
        <v>30</v>
      </c>
      <c r="F125" s="98">
        <v>5000079</v>
      </c>
      <c r="G125" s="99" t="s">
        <v>302</v>
      </c>
      <c r="H125" s="290" t="s">
        <v>292</v>
      </c>
      <c r="I125" s="101">
        <f>'[1]PROGRAMACION ANUAL -2012'!$AA$422</f>
        <v>30</v>
      </c>
      <c r="J125" s="101"/>
      <c r="K125" s="101"/>
      <c r="L125" s="101"/>
      <c r="M125" s="101"/>
      <c r="N125" s="101"/>
      <c r="O125" s="101"/>
      <c r="P125" s="101"/>
      <c r="Q125" s="101"/>
      <c r="R125" s="101"/>
      <c r="S125" s="77"/>
      <c r="T125" s="77"/>
    </row>
    <row r="126" spans="1:20" ht="48">
      <c r="A126" s="726"/>
      <c r="B126" s="726"/>
      <c r="C126" s="99" t="s">
        <v>304</v>
      </c>
      <c r="D126" s="290" t="s">
        <v>292</v>
      </c>
      <c r="E126" s="288">
        <f>'[1]PROGRAMACION ANUAL -2012'!$AA$425</f>
        <v>24</v>
      </c>
      <c r="F126" s="98">
        <v>5000080</v>
      </c>
      <c r="G126" s="99" t="s">
        <v>304</v>
      </c>
      <c r="H126" s="290" t="s">
        <v>292</v>
      </c>
      <c r="I126" s="101">
        <f>'[1]PROGRAMACION ANUAL -2012'!$AA$425</f>
        <v>24</v>
      </c>
      <c r="J126" s="101"/>
      <c r="K126" s="101"/>
      <c r="L126" s="101"/>
      <c r="M126" s="101"/>
      <c r="N126" s="101"/>
      <c r="O126" s="101"/>
      <c r="P126" s="101"/>
      <c r="Q126" s="101"/>
      <c r="R126" s="101"/>
      <c r="S126" s="77"/>
      <c r="T126" s="77"/>
    </row>
    <row r="127" spans="1:20" ht="60">
      <c r="A127" s="726"/>
      <c r="B127" s="726"/>
      <c r="C127" s="99" t="s">
        <v>306</v>
      </c>
      <c r="D127" s="290" t="s">
        <v>292</v>
      </c>
      <c r="E127" s="288">
        <f>'[1]PROGRAMACION ANUAL -2012'!$AA$428</f>
        <v>25</v>
      </c>
      <c r="F127" s="98">
        <v>5000081</v>
      </c>
      <c r="G127" s="99" t="s">
        <v>306</v>
      </c>
      <c r="H127" s="290" t="s">
        <v>292</v>
      </c>
      <c r="I127" s="101">
        <f>'[1]PROGRAMACION ANUAL -2012'!$AA$428</f>
        <v>25</v>
      </c>
      <c r="J127" s="101"/>
      <c r="K127" s="101"/>
      <c r="L127" s="101"/>
      <c r="M127" s="101"/>
      <c r="N127" s="101"/>
      <c r="O127" s="101"/>
      <c r="P127" s="101"/>
      <c r="Q127" s="101"/>
      <c r="R127" s="101"/>
      <c r="S127" s="77"/>
      <c r="T127" s="77"/>
    </row>
    <row r="128" spans="1:20" ht="48" customHeight="1">
      <c r="A128" s="726"/>
      <c r="B128" s="726"/>
      <c r="C128" s="111" t="s">
        <v>533</v>
      </c>
      <c r="D128" s="137" t="s">
        <v>411</v>
      </c>
      <c r="E128" s="288">
        <f>'[1]PROGRAMACION ANUAL -2012'!$AA$378</f>
        <v>3840</v>
      </c>
      <c r="F128" s="733">
        <v>5001286</v>
      </c>
      <c r="G128" s="725" t="s">
        <v>534</v>
      </c>
      <c r="H128" s="733" t="s">
        <v>411</v>
      </c>
      <c r="I128" s="733">
        <v>4180</v>
      </c>
      <c r="J128" s="512"/>
      <c r="K128" s="512"/>
      <c r="L128" s="512"/>
      <c r="M128" s="512"/>
      <c r="N128" s="512"/>
      <c r="O128" s="512"/>
      <c r="P128" s="512"/>
      <c r="Q128" s="512"/>
      <c r="R128" s="512"/>
      <c r="S128" s="722"/>
      <c r="T128" s="722"/>
    </row>
    <row r="129" spans="1:20" ht="48" customHeight="1">
      <c r="A129" s="726"/>
      <c r="B129" s="726"/>
      <c r="C129" s="111" t="s">
        <v>535</v>
      </c>
      <c r="D129" s="137" t="s">
        <v>411</v>
      </c>
      <c r="E129" s="288">
        <f>'[1]PROGRAMACION ANUAL -2012'!$AA$381</f>
        <v>4</v>
      </c>
      <c r="F129" s="734"/>
      <c r="G129" s="726"/>
      <c r="H129" s="734"/>
      <c r="I129" s="734"/>
      <c r="J129" s="513"/>
      <c r="K129" s="513"/>
      <c r="L129" s="513"/>
      <c r="M129" s="513"/>
      <c r="N129" s="513"/>
      <c r="O129" s="513"/>
      <c r="P129" s="513"/>
      <c r="Q129" s="513"/>
      <c r="R129" s="513"/>
      <c r="S129" s="723"/>
      <c r="T129" s="723"/>
    </row>
    <row r="130" spans="1:20" ht="84" customHeight="1">
      <c r="A130" s="727"/>
      <c r="B130" s="727"/>
      <c r="C130" s="111" t="s">
        <v>536</v>
      </c>
      <c r="D130" s="137" t="s">
        <v>411</v>
      </c>
      <c r="E130" s="288">
        <f>'[1]PROGRAMACION ANUAL -2012'!$AA$362</f>
        <v>336</v>
      </c>
      <c r="F130" s="735"/>
      <c r="G130" s="727"/>
      <c r="H130" s="735"/>
      <c r="I130" s="735"/>
      <c r="J130" s="514"/>
      <c r="K130" s="514"/>
      <c r="L130" s="514"/>
      <c r="M130" s="514"/>
      <c r="N130" s="514"/>
      <c r="O130" s="514"/>
      <c r="P130" s="514"/>
      <c r="Q130" s="514"/>
      <c r="R130" s="514"/>
      <c r="S130" s="724"/>
      <c r="T130" s="724"/>
    </row>
    <row r="131" spans="1:20">
      <c r="A131" s="760" t="s">
        <v>506</v>
      </c>
      <c r="B131" s="760"/>
      <c r="C131" s="760"/>
      <c r="D131" s="760"/>
      <c r="E131" s="760"/>
      <c r="F131" s="760"/>
      <c r="G131" s="760"/>
      <c r="H131" s="760"/>
      <c r="I131" s="760"/>
      <c r="J131" s="760"/>
      <c r="K131" s="760"/>
      <c r="L131" s="760"/>
      <c r="M131" s="760"/>
      <c r="N131" s="760"/>
      <c r="O131" s="760"/>
      <c r="P131" s="760"/>
      <c r="Q131" s="760"/>
      <c r="R131" s="760"/>
      <c r="S131" s="760"/>
      <c r="T131" s="760"/>
    </row>
    <row r="132" spans="1:20">
      <c r="A132" s="728" t="s">
        <v>507</v>
      </c>
      <c r="B132" s="728"/>
      <c r="C132" s="728"/>
      <c r="D132" s="728"/>
      <c r="E132" s="728"/>
      <c r="F132" s="728"/>
      <c r="G132" s="728"/>
      <c r="H132" s="728"/>
      <c r="I132" s="728"/>
      <c r="J132" s="728"/>
      <c r="K132" s="728"/>
      <c r="L132" s="728"/>
      <c r="M132" s="728"/>
      <c r="N132" s="728"/>
      <c r="O132" s="728"/>
      <c r="P132" s="728"/>
      <c r="Q132" s="728"/>
      <c r="R132" s="728"/>
      <c r="S132" s="728"/>
      <c r="T132" s="728"/>
    </row>
    <row r="133" spans="1:20">
      <c r="A133" s="728" t="s">
        <v>508</v>
      </c>
      <c r="B133" s="728"/>
      <c r="C133" s="728"/>
      <c r="D133" s="728"/>
      <c r="E133" s="728"/>
      <c r="F133" s="728"/>
      <c r="G133" s="728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</row>
    <row r="134" spans="1:20">
      <c r="A134" s="508"/>
      <c r="B134" s="508"/>
      <c r="C134" s="508"/>
      <c r="D134" s="508"/>
      <c r="E134" s="508"/>
      <c r="F134" s="508"/>
      <c r="G134" s="508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</row>
    <row r="135" spans="1:20">
      <c r="A135" s="257" t="s">
        <v>83</v>
      </c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</row>
    <row r="136" spans="1:20">
      <c r="A136" s="257"/>
      <c r="B136" s="257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</row>
    <row r="137" spans="1:20">
      <c r="A137" s="257"/>
      <c r="B137" s="257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</row>
    <row r="138" spans="1:20">
      <c r="A138" s="257"/>
      <c r="B138" s="257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</row>
    <row r="139" spans="1:20">
      <c r="A139" s="282"/>
      <c r="B139" s="257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</row>
    <row r="140" spans="1:20">
      <c r="A140" s="673" t="s">
        <v>795</v>
      </c>
      <c r="B140" s="673"/>
      <c r="C140" s="673"/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</row>
    <row r="141" spans="1:20">
      <c r="A141" s="673" t="s">
        <v>468</v>
      </c>
      <c r="B141" s="673"/>
      <c r="C141" s="673"/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</row>
    <row r="142" spans="1:20">
      <c r="A142" s="259" t="s">
        <v>469</v>
      </c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</row>
    <row r="143" spans="1:20" ht="15.75" thickBot="1">
      <c r="A143" s="262" t="s">
        <v>537</v>
      </c>
      <c r="B143" s="263"/>
      <c r="C143" s="263"/>
      <c r="D143" s="263"/>
      <c r="E143" s="263"/>
      <c r="F143" s="263"/>
      <c r="G143" s="263"/>
      <c r="H143" s="89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</row>
    <row r="144" spans="1:20" ht="26.25" customHeight="1" thickBot="1">
      <c r="A144" s="740" t="s">
        <v>471</v>
      </c>
      <c r="B144" s="761" t="s">
        <v>472</v>
      </c>
      <c r="C144" s="762"/>
      <c r="D144" s="762"/>
      <c r="E144" s="763"/>
      <c r="F144" s="818" t="s">
        <v>473</v>
      </c>
      <c r="G144" s="819"/>
      <c r="H144" s="819"/>
      <c r="I144" s="820" t="s">
        <v>805</v>
      </c>
      <c r="J144" s="820"/>
      <c r="K144" s="820"/>
      <c r="L144" s="820"/>
      <c r="M144" s="820"/>
      <c r="N144" s="822" t="s">
        <v>800</v>
      </c>
      <c r="O144" s="822"/>
      <c r="P144" s="822"/>
      <c r="Q144" s="822"/>
      <c r="R144" s="822"/>
      <c r="S144" s="523" t="s">
        <v>803</v>
      </c>
      <c r="T144" s="824" t="s">
        <v>804</v>
      </c>
    </row>
    <row r="145" spans="1:20" ht="15.75" customHeight="1" thickBot="1">
      <c r="A145" s="741"/>
      <c r="B145" s="742" t="s">
        <v>476</v>
      </c>
      <c r="C145" s="744" t="s">
        <v>477</v>
      </c>
      <c r="D145" s="746" t="s">
        <v>180</v>
      </c>
      <c r="E145" s="811" t="s">
        <v>478</v>
      </c>
      <c r="F145" s="748" t="s">
        <v>173</v>
      </c>
      <c r="G145" s="744" t="s">
        <v>479</v>
      </c>
      <c r="H145" s="750" t="s">
        <v>480</v>
      </c>
      <c r="I145" s="821"/>
      <c r="J145" s="821"/>
      <c r="K145" s="821"/>
      <c r="L145" s="821"/>
      <c r="M145" s="821"/>
      <c r="N145" s="823"/>
      <c r="O145" s="823"/>
      <c r="P145" s="823"/>
      <c r="Q145" s="823"/>
      <c r="R145" s="823"/>
      <c r="S145" s="817" t="s">
        <v>802</v>
      </c>
      <c r="T145" s="825"/>
    </row>
    <row r="146" spans="1:20" ht="15.75" thickBot="1">
      <c r="A146" s="741"/>
      <c r="B146" s="778"/>
      <c r="C146" s="780"/>
      <c r="D146" s="807"/>
      <c r="E146" s="812"/>
      <c r="F146" s="779"/>
      <c r="G146" s="780"/>
      <c r="H146" s="759"/>
      <c r="I146" s="93" t="s">
        <v>478</v>
      </c>
      <c r="J146" s="511" t="s">
        <v>796</v>
      </c>
      <c r="K146" s="511" t="s">
        <v>797</v>
      </c>
      <c r="L146" s="511" t="s">
        <v>798</v>
      </c>
      <c r="M146" s="511" t="s">
        <v>799</v>
      </c>
      <c r="N146" s="511" t="s">
        <v>684</v>
      </c>
      <c r="O146" s="511" t="s">
        <v>188</v>
      </c>
      <c r="P146" s="511" t="s">
        <v>189</v>
      </c>
      <c r="Q146" s="511" t="s">
        <v>190</v>
      </c>
      <c r="R146" s="511" t="s">
        <v>801</v>
      </c>
      <c r="S146" s="745"/>
      <c r="T146" s="826"/>
    </row>
    <row r="147" spans="1:20">
      <c r="A147" s="725" t="s">
        <v>538</v>
      </c>
      <c r="B147" s="796" t="s">
        <v>142</v>
      </c>
      <c r="C147" s="99" t="s">
        <v>539</v>
      </c>
      <c r="D147" s="137" t="s">
        <v>540</v>
      </c>
      <c r="E147" s="101">
        <f>'[1]PROGRAMACION ANUAL -2012'!$AA$459</f>
        <v>4</v>
      </c>
      <c r="F147" s="797" t="s">
        <v>541</v>
      </c>
      <c r="G147" s="798" t="s">
        <v>542</v>
      </c>
      <c r="H147" s="799" t="s">
        <v>413</v>
      </c>
      <c r="I147" s="798">
        <v>93</v>
      </c>
      <c r="J147" s="513"/>
      <c r="K147" s="513"/>
      <c r="L147" s="513"/>
      <c r="M147" s="513"/>
      <c r="N147" s="513"/>
      <c r="O147" s="513"/>
      <c r="P147" s="513"/>
      <c r="Q147" s="513"/>
      <c r="R147" s="513"/>
      <c r="S147" s="722"/>
      <c r="T147" s="722"/>
    </row>
    <row r="148" spans="1:20" ht="47.25" customHeight="1">
      <c r="A148" s="726"/>
      <c r="B148" s="785"/>
      <c r="C148" s="99" t="s">
        <v>543</v>
      </c>
      <c r="D148" s="137" t="s">
        <v>540</v>
      </c>
      <c r="E148" s="101">
        <f>'[1]PROGRAMACION ANUAL -2012'!$AA$463</f>
        <v>4</v>
      </c>
      <c r="F148" s="731"/>
      <c r="G148" s="734"/>
      <c r="H148" s="737"/>
      <c r="I148" s="734"/>
      <c r="J148" s="513"/>
      <c r="K148" s="513"/>
      <c r="L148" s="513"/>
      <c r="M148" s="513"/>
      <c r="N148" s="513"/>
      <c r="O148" s="513"/>
      <c r="P148" s="513"/>
      <c r="Q148" s="513"/>
      <c r="R148" s="513"/>
      <c r="S148" s="723"/>
      <c r="T148" s="723"/>
    </row>
    <row r="149" spans="1:20" ht="48" customHeight="1">
      <c r="A149" s="726"/>
      <c r="B149" s="786"/>
      <c r="C149" s="99" t="s">
        <v>544</v>
      </c>
      <c r="D149" s="137" t="s">
        <v>540</v>
      </c>
      <c r="E149" s="101">
        <f>'[1]PROGRAMACION ANUAL -2012'!$AA$466</f>
        <v>3</v>
      </c>
      <c r="F149" s="731"/>
      <c r="G149" s="734"/>
      <c r="H149" s="737"/>
      <c r="I149" s="734"/>
      <c r="J149" s="513"/>
      <c r="K149" s="513"/>
      <c r="L149" s="513"/>
      <c r="M149" s="513"/>
      <c r="N149" s="513"/>
      <c r="O149" s="513"/>
      <c r="P149" s="513"/>
      <c r="Q149" s="513"/>
      <c r="R149" s="513"/>
      <c r="S149" s="723"/>
      <c r="T149" s="723"/>
    </row>
    <row r="150" spans="1:20" ht="48" customHeight="1">
      <c r="A150" s="726"/>
      <c r="B150" s="787" t="s">
        <v>545</v>
      </c>
      <c r="C150" s="99" t="s">
        <v>546</v>
      </c>
      <c r="D150" s="137" t="s">
        <v>540</v>
      </c>
      <c r="E150" s="101">
        <f>'[1]PROGRAMACION ANUAL -2012'!$AA$474</f>
        <v>17</v>
      </c>
      <c r="F150" s="731"/>
      <c r="G150" s="734"/>
      <c r="H150" s="737"/>
      <c r="I150" s="734"/>
      <c r="J150" s="513"/>
      <c r="K150" s="513"/>
      <c r="L150" s="513"/>
      <c r="M150" s="513"/>
      <c r="N150" s="513"/>
      <c r="O150" s="513"/>
      <c r="P150" s="513"/>
      <c r="Q150" s="513"/>
      <c r="R150" s="513"/>
      <c r="S150" s="723"/>
      <c r="T150" s="723"/>
    </row>
    <row r="151" spans="1:20" ht="60" customHeight="1">
      <c r="A151" s="726"/>
      <c r="B151" s="788"/>
      <c r="C151" s="291" t="s">
        <v>547</v>
      </c>
      <c r="D151" s="137" t="s">
        <v>540</v>
      </c>
      <c r="E151" s="101">
        <f>'[1]PROGRAMACION ANUAL -2012'!$AA$388</f>
        <v>24</v>
      </c>
      <c r="F151" s="731"/>
      <c r="G151" s="734"/>
      <c r="H151" s="737"/>
      <c r="I151" s="734"/>
      <c r="J151" s="513"/>
      <c r="K151" s="513"/>
      <c r="L151" s="513"/>
      <c r="M151" s="513"/>
      <c r="N151" s="513"/>
      <c r="O151" s="513"/>
      <c r="P151" s="513"/>
      <c r="Q151" s="513"/>
      <c r="R151" s="513"/>
      <c r="S151" s="723"/>
      <c r="T151" s="723"/>
    </row>
    <row r="152" spans="1:20" ht="24" customHeight="1">
      <c r="A152" s="726"/>
      <c r="B152" s="788"/>
      <c r="C152" s="291" t="s">
        <v>548</v>
      </c>
      <c r="D152" s="137" t="s">
        <v>540</v>
      </c>
      <c r="E152" s="101">
        <f>'[1]PROGRAMACION ANUAL -2012'!$AA$392</f>
        <v>3</v>
      </c>
      <c r="F152" s="731"/>
      <c r="G152" s="734"/>
      <c r="H152" s="737"/>
      <c r="I152" s="734"/>
      <c r="J152" s="513"/>
      <c r="K152" s="513"/>
      <c r="L152" s="513"/>
      <c r="M152" s="513"/>
      <c r="N152" s="513"/>
      <c r="O152" s="513"/>
      <c r="P152" s="513"/>
      <c r="Q152" s="513"/>
      <c r="R152" s="513"/>
      <c r="S152" s="723"/>
      <c r="T152" s="723"/>
    </row>
    <row r="153" spans="1:20" ht="60" customHeight="1">
      <c r="A153" s="726"/>
      <c r="B153" s="788"/>
      <c r="C153" s="291" t="s">
        <v>549</v>
      </c>
      <c r="D153" s="137" t="s">
        <v>540</v>
      </c>
      <c r="E153" s="101">
        <f>'[1]PROGRAMACION ANUAL -2012'!$AA$394</f>
        <v>3</v>
      </c>
      <c r="F153" s="731"/>
      <c r="G153" s="734"/>
      <c r="H153" s="737"/>
      <c r="I153" s="734"/>
      <c r="J153" s="513"/>
      <c r="K153" s="513"/>
      <c r="L153" s="513"/>
      <c r="M153" s="513"/>
      <c r="N153" s="513"/>
      <c r="O153" s="513"/>
      <c r="P153" s="513"/>
      <c r="Q153" s="513"/>
      <c r="R153" s="513"/>
      <c r="S153" s="723"/>
      <c r="T153" s="723"/>
    </row>
    <row r="154" spans="1:20" ht="48" customHeight="1">
      <c r="A154" s="727"/>
      <c r="B154" s="789"/>
      <c r="C154" s="291" t="s">
        <v>550</v>
      </c>
      <c r="D154" s="137" t="s">
        <v>540</v>
      </c>
      <c r="E154" s="101">
        <f>'[1]PROGRAMACION ANUAL -2012'!$AA$400</f>
        <v>35</v>
      </c>
      <c r="F154" s="732"/>
      <c r="G154" s="735"/>
      <c r="H154" s="738"/>
      <c r="I154" s="735"/>
      <c r="J154" s="514"/>
      <c r="K154" s="514"/>
      <c r="L154" s="514"/>
      <c r="M154" s="514"/>
      <c r="N154" s="514"/>
      <c r="O154" s="514"/>
      <c r="P154" s="514"/>
      <c r="Q154" s="514"/>
      <c r="R154" s="514"/>
      <c r="S154" s="724"/>
      <c r="T154" s="724"/>
    </row>
    <row r="155" spans="1:20">
      <c r="A155" s="282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</row>
    <row r="156" spans="1:20">
      <c r="A156" s="728" t="s">
        <v>506</v>
      </c>
      <c r="B156" s="728"/>
      <c r="C156" s="728"/>
      <c r="D156" s="728"/>
      <c r="E156" s="728"/>
      <c r="F156" s="728"/>
      <c r="G156" s="728"/>
      <c r="H156" s="728"/>
      <c r="I156" s="728"/>
      <c r="J156" s="728"/>
      <c r="K156" s="728"/>
      <c r="L156" s="728"/>
      <c r="M156" s="728"/>
      <c r="N156" s="728"/>
      <c r="O156" s="728"/>
      <c r="P156" s="728"/>
      <c r="Q156" s="728"/>
      <c r="R156" s="728"/>
      <c r="S156" s="728"/>
      <c r="T156" s="728"/>
    </row>
    <row r="157" spans="1:20">
      <c r="A157" s="728" t="s">
        <v>507</v>
      </c>
      <c r="B157" s="728"/>
      <c r="C157" s="728"/>
      <c r="D157" s="728"/>
      <c r="E157" s="728"/>
      <c r="F157" s="728"/>
      <c r="G157" s="728"/>
      <c r="H157" s="728"/>
      <c r="I157" s="728"/>
      <c r="J157" s="728"/>
      <c r="K157" s="728"/>
      <c r="L157" s="728"/>
      <c r="M157" s="728"/>
      <c r="N157" s="728"/>
      <c r="O157" s="728"/>
      <c r="P157" s="728"/>
      <c r="Q157" s="728"/>
      <c r="R157" s="728"/>
      <c r="S157" s="728"/>
      <c r="T157" s="728"/>
    </row>
    <row r="158" spans="1:20">
      <c r="A158" s="728" t="s">
        <v>508</v>
      </c>
      <c r="B158" s="728"/>
      <c r="C158" s="728"/>
      <c r="D158" s="728"/>
      <c r="E158" s="728"/>
      <c r="F158" s="728"/>
      <c r="G158" s="728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</row>
    <row r="159" spans="1:20">
      <c r="A159" s="257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</row>
    <row r="160" spans="1:20">
      <c r="A160" s="257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</row>
    <row r="161" spans="1:20">
      <c r="A161" s="257"/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</row>
    <row r="162" spans="1:20">
      <c r="A162" s="673" t="s">
        <v>795</v>
      </c>
      <c r="B162" s="673"/>
      <c r="C162" s="673"/>
      <c r="D162" s="673"/>
      <c r="E162" s="673"/>
      <c r="F162" s="673"/>
      <c r="G162" s="673"/>
      <c r="H162" s="673"/>
      <c r="I162" s="673"/>
      <c r="J162" s="673"/>
      <c r="K162" s="673"/>
      <c r="L162" s="673"/>
      <c r="M162" s="673"/>
      <c r="N162" s="673"/>
      <c r="O162" s="673"/>
      <c r="P162" s="673"/>
      <c r="Q162" s="673"/>
      <c r="R162" s="673"/>
      <c r="S162" s="673"/>
      <c r="T162" s="673"/>
    </row>
    <row r="163" spans="1:20">
      <c r="A163" s="673" t="s">
        <v>468</v>
      </c>
      <c r="B163" s="673"/>
      <c r="C163" s="673"/>
      <c r="D163" s="673"/>
      <c r="E163" s="673"/>
      <c r="F163" s="673"/>
      <c r="G163" s="673"/>
      <c r="H163" s="673"/>
      <c r="I163" s="673"/>
      <c r="J163" s="673"/>
      <c r="K163" s="673"/>
      <c r="L163" s="673"/>
      <c r="M163" s="673"/>
      <c r="N163" s="673"/>
      <c r="O163" s="673"/>
      <c r="P163" s="673"/>
      <c r="Q163" s="673"/>
      <c r="R163" s="673"/>
      <c r="S163" s="673"/>
      <c r="T163" s="673"/>
    </row>
    <row r="164" spans="1:20">
      <c r="A164" s="259" t="s">
        <v>469</v>
      </c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</row>
    <row r="165" spans="1:20" ht="15.75" thickBot="1">
      <c r="A165" s="262" t="s">
        <v>551</v>
      </c>
      <c r="B165" s="263"/>
      <c r="C165" s="263"/>
      <c r="D165" s="263"/>
      <c r="E165" s="263"/>
      <c r="F165" s="263"/>
      <c r="G165" s="263"/>
      <c r="H165" s="89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</row>
    <row r="166" spans="1:20" ht="26.25" customHeight="1" thickBot="1">
      <c r="A166" s="740" t="s">
        <v>471</v>
      </c>
      <c r="B166" s="761" t="s">
        <v>472</v>
      </c>
      <c r="C166" s="762"/>
      <c r="D166" s="762"/>
      <c r="E166" s="763"/>
      <c r="F166" s="818" t="s">
        <v>473</v>
      </c>
      <c r="G166" s="819"/>
      <c r="H166" s="819"/>
      <c r="I166" s="820" t="s">
        <v>805</v>
      </c>
      <c r="J166" s="820"/>
      <c r="K166" s="820"/>
      <c r="L166" s="820"/>
      <c r="M166" s="820"/>
      <c r="N166" s="822" t="s">
        <v>800</v>
      </c>
      <c r="O166" s="822"/>
      <c r="P166" s="822"/>
      <c r="Q166" s="822"/>
      <c r="R166" s="822"/>
      <c r="S166" s="523" t="s">
        <v>803</v>
      </c>
      <c r="T166" s="824" t="s">
        <v>804</v>
      </c>
    </row>
    <row r="167" spans="1:20" ht="15.75" customHeight="1" thickBot="1">
      <c r="A167" s="741"/>
      <c r="B167" s="742" t="s">
        <v>476</v>
      </c>
      <c r="C167" s="744" t="s">
        <v>477</v>
      </c>
      <c r="D167" s="746" t="s">
        <v>180</v>
      </c>
      <c r="E167" s="811" t="s">
        <v>478</v>
      </c>
      <c r="F167" s="748" t="s">
        <v>173</v>
      </c>
      <c r="G167" s="744" t="s">
        <v>479</v>
      </c>
      <c r="H167" s="750" t="s">
        <v>480</v>
      </c>
      <c r="I167" s="821"/>
      <c r="J167" s="821"/>
      <c r="K167" s="821"/>
      <c r="L167" s="821"/>
      <c r="M167" s="821"/>
      <c r="N167" s="823"/>
      <c r="O167" s="823"/>
      <c r="P167" s="823"/>
      <c r="Q167" s="823"/>
      <c r="R167" s="823"/>
      <c r="S167" s="817" t="s">
        <v>802</v>
      </c>
      <c r="T167" s="825"/>
    </row>
    <row r="168" spans="1:20" ht="15.75" thickBot="1">
      <c r="A168" s="741"/>
      <c r="B168" s="778"/>
      <c r="C168" s="780"/>
      <c r="D168" s="807"/>
      <c r="E168" s="812"/>
      <c r="F168" s="779"/>
      <c r="G168" s="780"/>
      <c r="H168" s="759"/>
      <c r="I168" s="93" t="s">
        <v>478</v>
      </c>
      <c r="J168" s="511" t="s">
        <v>796</v>
      </c>
      <c r="K168" s="511" t="s">
        <v>797</v>
      </c>
      <c r="L168" s="511" t="s">
        <v>798</v>
      </c>
      <c r="M168" s="511" t="s">
        <v>799</v>
      </c>
      <c r="N168" s="511" t="s">
        <v>684</v>
      </c>
      <c r="O168" s="511" t="s">
        <v>188</v>
      </c>
      <c r="P168" s="511" t="s">
        <v>189</v>
      </c>
      <c r="Q168" s="511" t="s">
        <v>190</v>
      </c>
      <c r="R168" s="511" t="s">
        <v>801</v>
      </c>
      <c r="S168" s="745"/>
      <c r="T168" s="826"/>
    </row>
    <row r="169" spans="1:20">
      <c r="A169" s="783" t="s">
        <v>552</v>
      </c>
      <c r="B169" s="793" t="s">
        <v>145</v>
      </c>
      <c r="C169" s="99" t="s">
        <v>553</v>
      </c>
      <c r="D169" s="292" t="s">
        <v>554</v>
      </c>
      <c r="E169" s="101">
        <f>'[1]PROGRAMACION ANUAL -2012'!$AA$438</f>
        <v>26740</v>
      </c>
      <c r="F169" s="794"/>
      <c r="G169" s="725" t="s">
        <v>555</v>
      </c>
      <c r="H169" s="783" t="s">
        <v>556</v>
      </c>
      <c r="I169" s="783">
        <v>308940</v>
      </c>
      <c r="J169" s="509"/>
      <c r="K169" s="509"/>
      <c r="L169" s="509"/>
      <c r="M169" s="509"/>
      <c r="N169" s="509"/>
      <c r="O169" s="509"/>
      <c r="P169" s="509"/>
      <c r="Q169" s="509"/>
      <c r="R169" s="509"/>
      <c r="S169" s="722"/>
      <c r="T169" s="722"/>
    </row>
    <row r="170" spans="1:20" ht="29.25" customHeight="1">
      <c r="A170" s="783"/>
      <c r="B170" s="788"/>
      <c r="C170" s="99" t="s">
        <v>557</v>
      </c>
      <c r="D170" s="292" t="s">
        <v>554</v>
      </c>
      <c r="E170" s="101">
        <f>'[1]PROGRAMACION ANUAL -2012'!$AA$443</f>
        <v>282200</v>
      </c>
      <c r="F170" s="794"/>
      <c r="G170" s="726"/>
      <c r="H170" s="783"/>
      <c r="I170" s="783"/>
      <c r="J170" s="510"/>
      <c r="K170" s="510"/>
      <c r="L170" s="510"/>
      <c r="M170" s="510"/>
      <c r="N170" s="510"/>
      <c r="O170" s="510"/>
      <c r="P170" s="510"/>
      <c r="Q170" s="510"/>
      <c r="R170" s="510"/>
      <c r="S170" s="724"/>
      <c r="T170" s="724"/>
    </row>
    <row r="171" spans="1:20">
      <c r="A171" s="783"/>
      <c r="B171" s="788"/>
      <c r="C171" s="99" t="s">
        <v>558</v>
      </c>
      <c r="D171" s="137" t="s">
        <v>411</v>
      </c>
      <c r="E171" s="101">
        <f>'[1]PROGRAMACION ANUAL -2012'!$AA$447</f>
        <v>7</v>
      </c>
      <c r="F171" s="730" t="s">
        <v>541</v>
      </c>
      <c r="G171" s="725" t="s">
        <v>559</v>
      </c>
      <c r="H171" s="725" t="s">
        <v>411</v>
      </c>
      <c r="I171" s="733">
        <v>1270</v>
      </c>
      <c r="J171" s="512"/>
      <c r="K171" s="512"/>
      <c r="L171" s="512"/>
      <c r="M171" s="512"/>
      <c r="N171" s="512"/>
      <c r="O171" s="512"/>
      <c r="P171" s="512"/>
      <c r="Q171" s="512"/>
      <c r="R171" s="512"/>
      <c r="S171" s="722"/>
      <c r="T171" s="722"/>
    </row>
    <row r="172" spans="1:20" ht="27" customHeight="1">
      <c r="A172" s="783"/>
      <c r="B172" s="789"/>
      <c r="C172" s="99" t="s">
        <v>560</v>
      </c>
      <c r="D172" s="137" t="s">
        <v>411</v>
      </c>
      <c r="E172" s="101">
        <f>'[1]PROGRAMACION ANUAL -2012'!$AA$450</f>
        <v>6</v>
      </c>
      <c r="F172" s="731"/>
      <c r="G172" s="726"/>
      <c r="H172" s="726"/>
      <c r="I172" s="734"/>
      <c r="J172" s="513"/>
      <c r="K172" s="513"/>
      <c r="L172" s="513"/>
      <c r="M172" s="513"/>
      <c r="N172" s="513"/>
      <c r="O172" s="513"/>
      <c r="P172" s="513"/>
      <c r="Q172" s="513"/>
      <c r="R172" s="513"/>
      <c r="S172" s="723"/>
      <c r="T172" s="723"/>
    </row>
    <row r="173" spans="1:20" ht="144" customHeight="1">
      <c r="A173" s="783"/>
      <c r="B173" s="525" t="s">
        <v>561</v>
      </c>
      <c r="C173" s="111" t="s">
        <v>562</v>
      </c>
      <c r="D173" s="300" t="s">
        <v>411</v>
      </c>
      <c r="E173" s="288">
        <f>'[1]PROGRAMACION ANUAL -2012'!$AA$454</f>
        <v>36</v>
      </c>
      <c r="F173" s="731"/>
      <c r="G173" s="726"/>
      <c r="H173" s="726"/>
      <c r="I173" s="734"/>
      <c r="J173" s="513"/>
      <c r="K173" s="513"/>
      <c r="L173" s="513"/>
      <c r="M173" s="513"/>
      <c r="N173" s="513"/>
      <c r="O173" s="513"/>
      <c r="P173" s="513"/>
      <c r="Q173" s="513"/>
      <c r="R173" s="513"/>
      <c r="S173" s="723"/>
      <c r="T173" s="723"/>
    </row>
    <row r="174" spans="1:20" ht="96" customHeight="1">
      <c r="A174" s="783" t="s">
        <v>563</v>
      </c>
      <c r="B174" s="784" t="s">
        <v>564</v>
      </c>
      <c r="C174" s="111" t="s">
        <v>565</v>
      </c>
      <c r="D174" s="300" t="s">
        <v>411</v>
      </c>
      <c r="E174" s="288">
        <f>'[1]PROGRAMACION ANUAL -2012'!$AA$434</f>
        <v>723</v>
      </c>
      <c r="F174" s="731"/>
      <c r="G174" s="726"/>
      <c r="H174" s="726"/>
      <c r="I174" s="734"/>
      <c r="J174" s="513"/>
      <c r="K174" s="513"/>
      <c r="L174" s="513"/>
      <c r="M174" s="513"/>
      <c r="N174" s="513"/>
      <c r="O174" s="513"/>
      <c r="P174" s="513"/>
      <c r="Q174" s="513"/>
      <c r="R174" s="513"/>
      <c r="S174" s="723"/>
      <c r="T174" s="723"/>
    </row>
    <row r="175" spans="1:20" ht="72" customHeight="1">
      <c r="A175" s="783"/>
      <c r="B175" s="785"/>
      <c r="C175" s="111" t="s">
        <v>566</v>
      </c>
      <c r="D175" s="300" t="s">
        <v>411</v>
      </c>
      <c r="E175" s="288">
        <f>'[1]PROGRAMACION ANUAL -2012'!$AA$618</f>
        <v>24</v>
      </c>
      <c r="F175" s="731"/>
      <c r="G175" s="726"/>
      <c r="H175" s="726"/>
      <c r="I175" s="734"/>
      <c r="J175" s="513"/>
      <c r="K175" s="513"/>
      <c r="L175" s="513"/>
      <c r="M175" s="513"/>
      <c r="N175" s="513"/>
      <c r="O175" s="513"/>
      <c r="P175" s="513"/>
      <c r="Q175" s="513"/>
      <c r="R175" s="513"/>
      <c r="S175" s="723"/>
      <c r="T175" s="723"/>
    </row>
    <row r="176" spans="1:20" ht="48" customHeight="1">
      <c r="A176" s="783"/>
      <c r="B176" s="786"/>
      <c r="C176" s="111" t="s">
        <v>567</v>
      </c>
      <c r="D176" s="300" t="s">
        <v>411</v>
      </c>
      <c r="E176" s="288">
        <f>'[1]PROGRAMACION ANUAL -2012'!$AA$639</f>
        <v>16</v>
      </c>
      <c r="F176" s="731"/>
      <c r="G176" s="726"/>
      <c r="H176" s="726"/>
      <c r="I176" s="734"/>
      <c r="J176" s="513"/>
      <c r="K176" s="513"/>
      <c r="L176" s="513"/>
      <c r="M176" s="513"/>
      <c r="N176" s="513"/>
      <c r="O176" s="513"/>
      <c r="P176" s="513"/>
      <c r="Q176" s="513"/>
      <c r="R176" s="513"/>
      <c r="S176" s="723"/>
      <c r="T176" s="723"/>
    </row>
    <row r="177" spans="1:20" ht="48" customHeight="1">
      <c r="A177" s="783"/>
      <c r="B177" s="787" t="s">
        <v>60</v>
      </c>
      <c r="C177" s="111" t="s">
        <v>568</v>
      </c>
      <c r="D177" s="137" t="s">
        <v>411</v>
      </c>
      <c r="E177" s="101">
        <f>'[1]PROGRAMACION ANUAL -2012'!$AA$643</f>
        <v>374</v>
      </c>
      <c r="F177" s="731"/>
      <c r="G177" s="726"/>
      <c r="H177" s="726"/>
      <c r="I177" s="734"/>
      <c r="J177" s="513"/>
      <c r="K177" s="513"/>
      <c r="L177" s="513"/>
      <c r="M177" s="513"/>
      <c r="N177" s="513"/>
      <c r="O177" s="513"/>
      <c r="P177" s="513"/>
      <c r="Q177" s="513"/>
      <c r="R177" s="513"/>
      <c r="S177" s="723"/>
      <c r="T177" s="723"/>
    </row>
    <row r="178" spans="1:20" ht="60" customHeight="1">
      <c r="A178" s="783"/>
      <c r="B178" s="788"/>
      <c r="C178" s="111" t="s">
        <v>569</v>
      </c>
      <c r="D178" s="137" t="s">
        <v>411</v>
      </c>
      <c r="E178" s="101">
        <f>'[1]PROGRAMACION ANUAL -2012'!$AA$654</f>
        <v>24</v>
      </c>
      <c r="F178" s="731"/>
      <c r="G178" s="726"/>
      <c r="H178" s="726"/>
      <c r="I178" s="734"/>
      <c r="J178" s="513"/>
      <c r="K178" s="513"/>
      <c r="L178" s="513"/>
      <c r="M178" s="513"/>
      <c r="N178" s="513"/>
      <c r="O178" s="513"/>
      <c r="P178" s="513"/>
      <c r="Q178" s="513"/>
      <c r="R178" s="513"/>
      <c r="S178" s="723"/>
      <c r="T178" s="723"/>
    </row>
    <row r="179" spans="1:20" ht="60" customHeight="1">
      <c r="A179" s="783"/>
      <c r="B179" s="788"/>
      <c r="C179" s="111" t="s">
        <v>570</v>
      </c>
      <c r="D179" s="137" t="s">
        <v>411</v>
      </c>
      <c r="E179" s="101">
        <f>'[1]PROGRAMACION ANUAL -2012'!$AA$662</f>
        <v>48</v>
      </c>
      <c r="F179" s="731"/>
      <c r="G179" s="726"/>
      <c r="H179" s="726"/>
      <c r="I179" s="734"/>
      <c r="J179" s="513"/>
      <c r="K179" s="513"/>
      <c r="L179" s="513"/>
      <c r="M179" s="513"/>
      <c r="N179" s="513"/>
      <c r="O179" s="513"/>
      <c r="P179" s="513"/>
      <c r="Q179" s="513"/>
      <c r="R179" s="513"/>
      <c r="S179" s="723"/>
      <c r="T179" s="723"/>
    </row>
    <row r="180" spans="1:20" ht="108" customHeight="1">
      <c r="A180" s="783"/>
      <c r="B180" s="788"/>
      <c r="C180" s="111" t="s">
        <v>571</v>
      </c>
      <c r="D180" s="137" t="s">
        <v>411</v>
      </c>
      <c r="E180" s="101">
        <f>'[1]PROGRAMACION ANUAL -2012'!$AA$681</f>
        <v>12</v>
      </c>
      <c r="F180" s="732"/>
      <c r="G180" s="727"/>
      <c r="H180" s="727"/>
      <c r="I180" s="735"/>
      <c r="J180" s="514"/>
      <c r="K180" s="514"/>
      <c r="L180" s="514"/>
      <c r="M180" s="514"/>
      <c r="N180" s="514"/>
      <c r="O180" s="514"/>
      <c r="P180" s="514"/>
      <c r="Q180" s="514"/>
      <c r="R180" s="514"/>
      <c r="S180" s="724"/>
      <c r="T180" s="724"/>
    </row>
    <row r="181" spans="1:20" ht="30">
      <c r="A181" s="783"/>
      <c r="B181" s="788"/>
      <c r="C181" s="111" t="s">
        <v>572</v>
      </c>
      <c r="D181" s="137" t="s">
        <v>411</v>
      </c>
      <c r="E181" s="101">
        <f>'[1]PROGRAMACION ANUAL -2012'!$AA$592</f>
        <v>26</v>
      </c>
      <c r="F181" s="516" t="s">
        <v>573</v>
      </c>
      <c r="G181" s="507" t="s">
        <v>574</v>
      </c>
      <c r="H181" s="507" t="s">
        <v>411</v>
      </c>
      <c r="I181" s="514">
        <f>$E$181</f>
        <v>26</v>
      </c>
      <c r="J181" s="514"/>
      <c r="K181" s="514"/>
      <c r="L181" s="514"/>
      <c r="M181" s="514"/>
      <c r="N181" s="514"/>
      <c r="O181" s="514"/>
      <c r="P181" s="514"/>
      <c r="Q181" s="514"/>
      <c r="R181" s="514"/>
      <c r="S181" s="77"/>
      <c r="T181" s="77"/>
    </row>
    <row r="182" spans="1:20" ht="30">
      <c r="A182" s="783"/>
      <c r="B182" s="789"/>
      <c r="C182" s="111" t="s">
        <v>575</v>
      </c>
      <c r="D182" s="137" t="s">
        <v>411</v>
      </c>
      <c r="E182" s="101">
        <f>'[1]PROGRAMACION ANUAL -2012'!$AA$625</f>
        <v>12</v>
      </c>
      <c r="F182" s="516" t="s">
        <v>576</v>
      </c>
      <c r="G182" s="507" t="s">
        <v>577</v>
      </c>
      <c r="H182" s="507" t="s">
        <v>411</v>
      </c>
      <c r="I182" s="514">
        <f>$E$182</f>
        <v>12</v>
      </c>
      <c r="J182" s="514"/>
      <c r="K182" s="514"/>
      <c r="L182" s="514"/>
      <c r="M182" s="514"/>
      <c r="N182" s="514"/>
      <c r="O182" s="514"/>
      <c r="P182" s="514"/>
      <c r="Q182" s="514"/>
      <c r="R182" s="514"/>
      <c r="S182" s="77"/>
      <c r="T182" s="77"/>
    </row>
    <row r="183" spans="1:20" ht="36.75" customHeight="1">
      <c r="A183" s="783"/>
      <c r="B183" s="790" t="s">
        <v>147</v>
      </c>
      <c r="C183" s="295" t="s">
        <v>578</v>
      </c>
      <c r="D183" s="276" t="s">
        <v>556</v>
      </c>
      <c r="E183" s="130">
        <f>'[1]PROGRAMACION ANUAL -2012'!$AA$339</f>
        <v>3500</v>
      </c>
      <c r="F183" s="730" t="s">
        <v>579</v>
      </c>
      <c r="G183" s="775" t="s">
        <v>580</v>
      </c>
      <c r="H183" s="736" t="s">
        <v>581</v>
      </c>
      <c r="I183" s="772">
        <v>292706</v>
      </c>
      <c r="J183" s="517"/>
      <c r="K183" s="517"/>
      <c r="L183" s="517"/>
      <c r="M183" s="517"/>
      <c r="N183" s="517"/>
      <c r="O183" s="517"/>
      <c r="P183" s="517"/>
      <c r="Q183" s="517"/>
      <c r="R183" s="517"/>
      <c r="S183" s="722"/>
      <c r="T183" s="722"/>
    </row>
    <row r="184" spans="1:20" ht="72" customHeight="1">
      <c r="A184" s="783"/>
      <c r="B184" s="791"/>
      <c r="C184" s="270" t="s">
        <v>582</v>
      </c>
      <c r="D184" s="137" t="s">
        <v>498</v>
      </c>
      <c r="E184" s="101">
        <f>'[1]PROGRAMACION ANUAL -2012'!$AA$346</f>
        <v>35206</v>
      </c>
      <c r="F184" s="731"/>
      <c r="G184" s="776"/>
      <c r="H184" s="737"/>
      <c r="I184" s="773"/>
      <c r="J184" s="518"/>
      <c r="K184" s="518"/>
      <c r="L184" s="518"/>
      <c r="M184" s="518"/>
      <c r="N184" s="518"/>
      <c r="O184" s="518"/>
      <c r="P184" s="518"/>
      <c r="Q184" s="518"/>
      <c r="R184" s="518"/>
      <c r="S184" s="723"/>
      <c r="T184" s="723"/>
    </row>
    <row r="185" spans="1:20" ht="72" customHeight="1">
      <c r="A185" s="783"/>
      <c r="B185" s="791"/>
      <c r="C185" s="270" t="s">
        <v>583</v>
      </c>
      <c r="D185" s="137" t="s">
        <v>498</v>
      </c>
      <c r="E185" s="101">
        <f>'[1]PROGRAMACION ANUAL -2012'!$AA$352</f>
        <v>235600</v>
      </c>
      <c r="F185" s="731"/>
      <c r="G185" s="776"/>
      <c r="H185" s="737"/>
      <c r="I185" s="773"/>
      <c r="J185" s="518"/>
      <c r="K185" s="518"/>
      <c r="L185" s="518"/>
      <c r="M185" s="518"/>
      <c r="N185" s="518"/>
      <c r="O185" s="518"/>
      <c r="P185" s="518"/>
      <c r="Q185" s="518"/>
      <c r="R185" s="518"/>
      <c r="S185" s="723"/>
      <c r="T185" s="723"/>
    </row>
    <row r="186" spans="1:20" ht="72" customHeight="1">
      <c r="A186" s="783"/>
      <c r="B186" s="792"/>
      <c r="C186" s="270" t="s">
        <v>584</v>
      </c>
      <c r="D186" s="137" t="s">
        <v>498</v>
      </c>
      <c r="E186" s="101">
        <f>'[1]PROGRAMACION ANUAL -2012'!$AA$356</f>
        <v>18400</v>
      </c>
      <c r="F186" s="732"/>
      <c r="G186" s="777"/>
      <c r="H186" s="738"/>
      <c r="I186" s="774"/>
      <c r="J186" s="519"/>
      <c r="K186" s="519"/>
      <c r="L186" s="519"/>
      <c r="M186" s="519"/>
      <c r="N186" s="519"/>
      <c r="O186" s="519"/>
      <c r="P186" s="519"/>
      <c r="Q186" s="519"/>
      <c r="R186" s="519"/>
      <c r="S186" s="724"/>
      <c r="T186" s="724"/>
    </row>
    <row r="187" spans="1:20">
      <c r="A187" s="257"/>
      <c r="B187" s="257"/>
      <c r="C187" s="257"/>
      <c r="D187" s="257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</row>
    <row r="188" spans="1:20">
      <c r="A188" s="728" t="s">
        <v>506</v>
      </c>
      <c r="B188" s="728"/>
      <c r="C188" s="728"/>
      <c r="D188" s="728"/>
      <c r="E188" s="728"/>
      <c r="F188" s="728"/>
      <c r="G188" s="728"/>
      <c r="H188" s="728"/>
      <c r="I188" s="728"/>
      <c r="J188" s="728"/>
      <c r="K188" s="728"/>
      <c r="L188" s="728"/>
      <c r="M188" s="728"/>
      <c r="N188" s="728"/>
      <c r="O188" s="728"/>
      <c r="P188" s="728"/>
      <c r="Q188" s="728"/>
      <c r="R188" s="728"/>
      <c r="S188" s="728"/>
      <c r="T188" s="728"/>
    </row>
    <row r="189" spans="1:20">
      <c r="A189" s="728" t="s">
        <v>507</v>
      </c>
      <c r="B189" s="728"/>
      <c r="C189" s="728"/>
      <c r="D189" s="728"/>
      <c r="E189" s="728"/>
      <c r="F189" s="728"/>
      <c r="G189" s="728"/>
      <c r="H189" s="728"/>
      <c r="I189" s="728"/>
      <c r="J189" s="728"/>
      <c r="K189" s="728"/>
      <c r="L189" s="728"/>
      <c r="M189" s="728"/>
      <c r="N189" s="728"/>
      <c r="O189" s="728"/>
      <c r="P189" s="728"/>
      <c r="Q189" s="728"/>
      <c r="R189" s="728"/>
      <c r="S189" s="728"/>
      <c r="T189" s="728"/>
    </row>
    <row r="190" spans="1:20">
      <c r="A190" s="728" t="s">
        <v>508</v>
      </c>
      <c r="B190" s="728"/>
      <c r="C190" s="728"/>
      <c r="D190" s="728"/>
      <c r="E190" s="728"/>
      <c r="F190" s="728"/>
      <c r="G190" s="728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</row>
    <row r="191" spans="1:20">
      <c r="A191" s="508"/>
      <c r="B191" s="508"/>
      <c r="C191" s="508"/>
      <c r="D191" s="508"/>
      <c r="E191" s="508"/>
      <c r="F191" s="508"/>
      <c r="G191" s="508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</row>
    <row r="192" spans="1:20">
      <c r="A192" s="257"/>
      <c r="B192" s="257"/>
      <c r="C192" s="257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</row>
    <row r="193" spans="1:20">
      <c r="A193" s="257"/>
      <c r="B193" s="257"/>
      <c r="C193" s="257"/>
      <c r="D193" s="257"/>
      <c r="E193" s="257"/>
      <c r="F193" s="257"/>
      <c r="G193" s="257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</row>
    <row r="194" spans="1:20">
      <c r="A194" s="257"/>
      <c r="B194" s="257"/>
      <c r="C194" s="257"/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  <c r="S194" s="257"/>
      <c r="T194" s="257"/>
    </row>
    <row r="195" spans="1:20">
      <c r="A195" s="257"/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</row>
    <row r="196" spans="1:20">
      <c r="A196" s="257"/>
      <c r="B196" s="257"/>
      <c r="C196" s="257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  <c r="S196" s="257"/>
      <c r="T196" s="257"/>
    </row>
    <row r="197" spans="1:20">
      <c r="A197" s="673" t="s">
        <v>795</v>
      </c>
      <c r="B197" s="673"/>
      <c r="C197" s="673"/>
      <c r="D197" s="673"/>
      <c r="E197" s="673"/>
      <c r="F197" s="673"/>
      <c r="G197" s="673"/>
      <c r="H197" s="673"/>
      <c r="I197" s="673"/>
      <c r="J197" s="673"/>
      <c r="K197" s="673"/>
      <c r="L197" s="673"/>
      <c r="M197" s="673"/>
      <c r="N197" s="673"/>
      <c r="O197" s="673"/>
      <c r="P197" s="673"/>
      <c r="Q197" s="673"/>
      <c r="R197" s="673"/>
      <c r="S197" s="673"/>
      <c r="T197" s="673"/>
    </row>
    <row r="198" spans="1:20">
      <c r="A198" s="673" t="s">
        <v>468</v>
      </c>
      <c r="B198" s="673"/>
      <c r="C198" s="673"/>
      <c r="D198" s="673"/>
      <c r="E198" s="673"/>
      <c r="F198" s="673"/>
      <c r="G198" s="673"/>
      <c r="H198" s="673"/>
      <c r="I198" s="673"/>
      <c r="J198" s="673"/>
      <c r="K198" s="673"/>
      <c r="L198" s="673"/>
      <c r="M198" s="673"/>
      <c r="N198" s="673"/>
      <c r="O198" s="673"/>
      <c r="P198" s="673"/>
      <c r="Q198" s="673"/>
      <c r="R198" s="673"/>
      <c r="S198" s="673"/>
      <c r="T198" s="673"/>
    </row>
    <row r="199" spans="1:20">
      <c r="A199" s="259" t="s">
        <v>469</v>
      </c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</row>
    <row r="200" spans="1:20" ht="15.75" thickBot="1">
      <c r="A200" s="262" t="s">
        <v>585</v>
      </c>
      <c r="B200" s="263"/>
      <c r="C200" s="263"/>
      <c r="D200" s="263"/>
      <c r="E200" s="263"/>
      <c r="F200" s="263"/>
      <c r="G200" s="263"/>
      <c r="H200" s="89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</row>
    <row r="201" spans="1:20" ht="27.75" customHeight="1" thickBot="1">
      <c r="A201" s="740" t="s">
        <v>471</v>
      </c>
      <c r="B201" s="761" t="s">
        <v>472</v>
      </c>
      <c r="C201" s="762"/>
      <c r="D201" s="762"/>
      <c r="E201" s="763"/>
      <c r="F201" s="818" t="s">
        <v>473</v>
      </c>
      <c r="G201" s="819"/>
      <c r="H201" s="819"/>
      <c r="I201" s="820" t="s">
        <v>805</v>
      </c>
      <c r="J201" s="820"/>
      <c r="K201" s="820"/>
      <c r="L201" s="820"/>
      <c r="M201" s="820"/>
      <c r="N201" s="822" t="s">
        <v>800</v>
      </c>
      <c r="O201" s="822"/>
      <c r="P201" s="822"/>
      <c r="Q201" s="822"/>
      <c r="R201" s="822"/>
      <c r="S201" s="523" t="s">
        <v>803</v>
      </c>
      <c r="T201" s="824" t="s">
        <v>804</v>
      </c>
    </row>
    <row r="202" spans="1:20" ht="15.75" customHeight="1" thickBot="1">
      <c r="A202" s="741"/>
      <c r="B202" s="742" t="s">
        <v>476</v>
      </c>
      <c r="C202" s="744" t="s">
        <v>477</v>
      </c>
      <c r="D202" s="746" t="s">
        <v>180</v>
      </c>
      <c r="E202" s="811" t="s">
        <v>478</v>
      </c>
      <c r="F202" s="748" t="s">
        <v>173</v>
      </c>
      <c r="G202" s="744" t="s">
        <v>479</v>
      </c>
      <c r="H202" s="750" t="s">
        <v>480</v>
      </c>
      <c r="I202" s="821"/>
      <c r="J202" s="821"/>
      <c r="K202" s="821"/>
      <c r="L202" s="821"/>
      <c r="M202" s="821"/>
      <c r="N202" s="823"/>
      <c r="O202" s="823"/>
      <c r="P202" s="823"/>
      <c r="Q202" s="823"/>
      <c r="R202" s="823"/>
      <c r="S202" s="817" t="s">
        <v>802</v>
      </c>
      <c r="T202" s="825"/>
    </row>
    <row r="203" spans="1:20" ht="15.75" thickBot="1">
      <c r="A203" s="741"/>
      <c r="B203" s="778"/>
      <c r="C203" s="780"/>
      <c r="D203" s="807"/>
      <c r="E203" s="812"/>
      <c r="F203" s="779"/>
      <c r="G203" s="780"/>
      <c r="H203" s="759"/>
      <c r="I203" s="93" t="s">
        <v>478</v>
      </c>
      <c r="J203" s="511" t="s">
        <v>796</v>
      </c>
      <c r="K203" s="511" t="s">
        <v>797</v>
      </c>
      <c r="L203" s="511" t="s">
        <v>798</v>
      </c>
      <c r="M203" s="511" t="s">
        <v>799</v>
      </c>
      <c r="N203" s="511" t="s">
        <v>684</v>
      </c>
      <c r="O203" s="511" t="s">
        <v>188</v>
      </c>
      <c r="P203" s="511" t="s">
        <v>189</v>
      </c>
      <c r="Q203" s="511" t="s">
        <v>190</v>
      </c>
      <c r="R203" s="511" t="s">
        <v>801</v>
      </c>
      <c r="S203" s="745"/>
      <c r="T203" s="826"/>
    </row>
    <row r="204" spans="1:20" ht="120">
      <c r="A204" s="507" t="s">
        <v>586</v>
      </c>
      <c r="B204" s="507" t="s">
        <v>587</v>
      </c>
      <c r="C204" s="111" t="s">
        <v>588</v>
      </c>
      <c r="D204" s="276" t="s">
        <v>411</v>
      </c>
      <c r="E204" s="101">
        <f>'[1]PROGRAMACION ANUAL -2012'!$AA$649</f>
        <v>49</v>
      </c>
      <c r="F204" s="288">
        <v>5000859</v>
      </c>
      <c r="G204" s="507" t="s">
        <v>589</v>
      </c>
      <c r="H204" s="520" t="s">
        <v>411</v>
      </c>
      <c r="I204" s="288">
        <f>$E$204</f>
        <v>49</v>
      </c>
      <c r="J204" s="512"/>
      <c r="K204" s="512"/>
      <c r="L204" s="512"/>
      <c r="M204" s="512"/>
      <c r="N204" s="512"/>
      <c r="O204" s="512"/>
      <c r="P204" s="512"/>
      <c r="Q204" s="512"/>
      <c r="R204" s="512"/>
      <c r="S204" s="515"/>
      <c r="T204" s="515"/>
    </row>
    <row r="205" spans="1:20" ht="90">
      <c r="A205" s="725" t="s">
        <v>590</v>
      </c>
      <c r="B205" s="137" t="s">
        <v>591</v>
      </c>
      <c r="C205" s="99" t="s">
        <v>592</v>
      </c>
      <c r="D205" s="137" t="s">
        <v>411</v>
      </c>
      <c r="E205" s="101">
        <f>'[1]PROGRAMACION ANUAL -2012'!$AA$500</f>
        <v>12</v>
      </c>
      <c r="F205" s="516" t="s">
        <v>593</v>
      </c>
      <c r="G205" s="520" t="s">
        <v>594</v>
      </c>
      <c r="H205" s="507" t="s">
        <v>411</v>
      </c>
      <c r="I205" s="288">
        <f>'[1]PROGRAMACION ANUAL -2012'!$AA$500</f>
        <v>12</v>
      </c>
      <c r="J205" s="288"/>
      <c r="K205" s="288"/>
      <c r="L205" s="288"/>
      <c r="M205" s="288"/>
      <c r="N205" s="288"/>
      <c r="O205" s="288"/>
      <c r="P205" s="288"/>
      <c r="Q205" s="288"/>
      <c r="R205" s="288"/>
      <c r="S205" s="77"/>
      <c r="T205" s="77"/>
    </row>
    <row r="206" spans="1:20" ht="90">
      <c r="A206" s="727"/>
      <c r="B206" s="137" t="s">
        <v>595</v>
      </c>
      <c r="C206" s="99" t="s">
        <v>596</v>
      </c>
      <c r="D206" s="137" t="s">
        <v>411</v>
      </c>
      <c r="E206" s="101">
        <f>'[1]PROGRAMACION ANUAL -2012'!$AA$489</f>
        <v>9</v>
      </c>
      <c r="F206" s="730" t="s">
        <v>597</v>
      </c>
      <c r="G206" s="772" t="s">
        <v>598</v>
      </c>
      <c r="H206" s="725" t="s">
        <v>411</v>
      </c>
      <c r="I206" s="733">
        <v>19</v>
      </c>
      <c r="J206" s="512"/>
      <c r="K206" s="512"/>
      <c r="L206" s="512"/>
      <c r="M206" s="512"/>
      <c r="N206" s="512"/>
      <c r="O206" s="512"/>
      <c r="P206" s="512"/>
      <c r="Q206" s="512"/>
      <c r="R206" s="512"/>
      <c r="S206" s="722"/>
      <c r="T206" s="722"/>
    </row>
    <row r="207" spans="1:20" ht="90">
      <c r="A207" s="725" t="s">
        <v>599</v>
      </c>
      <c r="B207" s="137" t="s">
        <v>600</v>
      </c>
      <c r="C207" s="111" t="s">
        <v>601</v>
      </c>
      <c r="D207" s="276" t="s">
        <v>411</v>
      </c>
      <c r="E207" s="101">
        <f>'[1]PROGRAMACION ANUAL -2012'!$AA$561</f>
        <v>2</v>
      </c>
      <c r="F207" s="731"/>
      <c r="G207" s="773"/>
      <c r="H207" s="726"/>
      <c r="I207" s="734"/>
      <c r="J207" s="513"/>
      <c r="K207" s="513"/>
      <c r="L207" s="513"/>
      <c r="M207" s="513"/>
      <c r="N207" s="513"/>
      <c r="O207" s="513"/>
      <c r="P207" s="513"/>
      <c r="Q207" s="513"/>
      <c r="R207" s="513"/>
      <c r="S207" s="723"/>
      <c r="T207" s="723"/>
    </row>
    <row r="208" spans="1:20" ht="60" customHeight="1">
      <c r="A208" s="726"/>
      <c r="B208" s="725" t="s">
        <v>602</v>
      </c>
      <c r="C208" s="111" t="s">
        <v>603</v>
      </c>
      <c r="D208" s="137" t="s">
        <v>411</v>
      </c>
      <c r="E208" s="101">
        <f>'[1]PROGRAMACION ANUAL -2012'!$AA$558</f>
        <v>8</v>
      </c>
      <c r="F208" s="731"/>
      <c r="G208" s="773"/>
      <c r="H208" s="726"/>
      <c r="I208" s="734"/>
      <c r="J208" s="513"/>
      <c r="K208" s="513"/>
      <c r="L208" s="513"/>
      <c r="M208" s="513"/>
      <c r="N208" s="513"/>
      <c r="O208" s="513"/>
      <c r="P208" s="513"/>
      <c r="Q208" s="513"/>
      <c r="R208" s="513"/>
      <c r="S208" s="723"/>
      <c r="T208" s="723"/>
    </row>
    <row r="209" spans="1:20" ht="24">
      <c r="A209" s="726"/>
      <c r="B209" s="726"/>
      <c r="C209" s="99" t="s">
        <v>604</v>
      </c>
      <c r="D209" s="137" t="s">
        <v>439</v>
      </c>
      <c r="E209" s="101">
        <f>'[1]PROGRAMACION ANUAL -2012'!$AA$589</f>
        <v>12</v>
      </c>
      <c r="F209" s="77">
        <v>5001210</v>
      </c>
      <c r="G209" s="101" t="s">
        <v>605</v>
      </c>
      <c r="H209" s="137" t="s">
        <v>439</v>
      </c>
      <c r="I209" s="101">
        <f>'[1]PROGRAMACION ANUAL -2012'!$AA$589</f>
        <v>12</v>
      </c>
      <c r="J209" s="101"/>
      <c r="K209" s="101"/>
      <c r="L209" s="101"/>
      <c r="M209" s="101"/>
      <c r="N209" s="101"/>
      <c r="O209" s="101"/>
      <c r="P209" s="101"/>
      <c r="Q209" s="101"/>
      <c r="R209" s="101"/>
      <c r="S209" s="77"/>
      <c r="T209" s="77"/>
    </row>
    <row r="210" spans="1:20">
      <c r="A210" s="726"/>
      <c r="B210" s="726"/>
      <c r="C210" s="111" t="s">
        <v>606</v>
      </c>
      <c r="D210" s="276" t="s">
        <v>411</v>
      </c>
      <c r="E210" s="130">
        <f>'[1]PROGRAMACION ANUAL -2012'!$AA$564</f>
        <v>13</v>
      </c>
      <c r="F210" s="772">
        <v>5000005</v>
      </c>
      <c r="G210" s="775" t="s">
        <v>607</v>
      </c>
      <c r="H210" s="736" t="s">
        <v>411</v>
      </c>
      <c r="I210" s="772">
        <v>19</v>
      </c>
      <c r="J210" s="517"/>
      <c r="K210" s="517"/>
      <c r="L210" s="517"/>
      <c r="M210" s="517"/>
      <c r="N210" s="517"/>
      <c r="O210" s="517"/>
      <c r="P210" s="517"/>
      <c r="Q210" s="517"/>
      <c r="R210" s="517"/>
      <c r="S210" s="77"/>
      <c r="T210" s="77"/>
    </row>
    <row r="211" spans="1:20">
      <c r="A211" s="726"/>
      <c r="B211" s="726"/>
      <c r="C211" s="296" t="s">
        <v>608</v>
      </c>
      <c r="D211" s="276" t="s">
        <v>411</v>
      </c>
      <c r="E211" s="130">
        <f>'[1]PROGRAMACION ANUAL -2012'!$AA$566</f>
        <v>4</v>
      </c>
      <c r="F211" s="773"/>
      <c r="G211" s="776"/>
      <c r="H211" s="737"/>
      <c r="I211" s="773"/>
      <c r="J211" s="518"/>
      <c r="K211" s="518"/>
      <c r="L211" s="518"/>
      <c r="M211" s="518"/>
      <c r="N211" s="518"/>
      <c r="O211" s="518"/>
      <c r="P211" s="518"/>
      <c r="Q211" s="518"/>
      <c r="R211" s="518"/>
      <c r="S211" s="77"/>
      <c r="T211" s="77"/>
    </row>
    <row r="212" spans="1:20">
      <c r="A212" s="727"/>
      <c r="B212" s="727"/>
      <c r="C212" s="111" t="s">
        <v>609</v>
      </c>
      <c r="D212" s="276" t="s">
        <v>411</v>
      </c>
      <c r="E212" s="130">
        <f>'[1]PROGRAMACION ANUAL -2012'!$AA$585</f>
        <v>2</v>
      </c>
      <c r="F212" s="774"/>
      <c r="G212" s="777"/>
      <c r="H212" s="738"/>
      <c r="I212" s="774"/>
      <c r="J212" s="519"/>
      <c r="K212" s="519"/>
      <c r="L212" s="519"/>
      <c r="M212" s="519"/>
      <c r="N212" s="519"/>
      <c r="O212" s="519"/>
      <c r="P212" s="519"/>
      <c r="Q212" s="519"/>
      <c r="R212" s="519"/>
      <c r="S212" s="77"/>
      <c r="T212" s="77"/>
    </row>
    <row r="213" spans="1:20">
      <c r="A213" s="257"/>
      <c r="B213" s="257"/>
      <c r="C213" s="257"/>
      <c r="D213" s="257"/>
      <c r="E213" s="257"/>
      <c r="F213" s="257"/>
      <c r="G213" s="257"/>
      <c r="H213" s="257"/>
      <c r="I213" s="257"/>
      <c r="J213" s="257"/>
      <c r="K213" s="257"/>
      <c r="L213" s="257"/>
      <c r="M213" s="257"/>
      <c r="N213" s="257"/>
      <c r="O213" s="257"/>
      <c r="P213" s="257"/>
      <c r="Q213" s="257"/>
      <c r="R213" s="257"/>
      <c r="S213" s="257"/>
      <c r="T213" s="61"/>
    </row>
    <row r="214" spans="1:20">
      <c r="A214" s="760" t="s">
        <v>506</v>
      </c>
      <c r="B214" s="760"/>
      <c r="C214" s="760"/>
      <c r="D214" s="760"/>
      <c r="E214" s="760"/>
      <c r="F214" s="760"/>
      <c r="G214" s="760"/>
      <c r="H214" s="760"/>
      <c r="I214" s="760"/>
      <c r="J214" s="760"/>
      <c r="K214" s="760"/>
      <c r="L214" s="760"/>
      <c r="M214" s="760"/>
      <c r="N214" s="760"/>
      <c r="O214" s="760"/>
      <c r="P214" s="760"/>
      <c r="Q214" s="760"/>
      <c r="R214" s="760"/>
      <c r="S214" s="760"/>
      <c r="T214" s="760"/>
    </row>
    <row r="215" spans="1:20">
      <c r="A215" s="728" t="s">
        <v>507</v>
      </c>
      <c r="B215" s="728"/>
      <c r="C215" s="728"/>
      <c r="D215" s="728"/>
      <c r="E215" s="728"/>
      <c r="F215" s="728"/>
      <c r="G215" s="728"/>
      <c r="H215" s="728"/>
      <c r="I215" s="728"/>
      <c r="J215" s="728"/>
      <c r="K215" s="728"/>
      <c r="L215" s="728"/>
      <c r="M215" s="728"/>
      <c r="N215" s="728"/>
      <c r="O215" s="728"/>
      <c r="P215" s="728"/>
      <c r="Q215" s="728"/>
      <c r="R215" s="728"/>
      <c r="S215" s="728"/>
      <c r="T215" s="728"/>
    </row>
    <row r="216" spans="1:20">
      <c r="A216" s="728" t="s">
        <v>508</v>
      </c>
      <c r="B216" s="728"/>
      <c r="C216" s="728"/>
      <c r="D216" s="728"/>
      <c r="E216" s="728"/>
      <c r="F216" s="728"/>
      <c r="G216" s="728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57"/>
    </row>
    <row r="217" spans="1:20">
      <c r="A217" s="508"/>
      <c r="B217" s="508"/>
      <c r="C217" s="508"/>
      <c r="D217" s="508"/>
      <c r="E217" s="508"/>
      <c r="F217" s="508"/>
      <c r="G217" s="508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</row>
    <row r="218" spans="1:20">
      <c r="A218" s="257"/>
      <c r="B218" s="257"/>
      <c r="C218" s="257"/>
      <c r="D218" s="257"/>
      <c r="E218" s="257"/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  <c r="S218" s="257"/>
      <c r="T218" s="257"/>
    </row>
    <row r="219" spans="1:20">
      <c r="A219" s="257"/>
      <c r="B219" s="257"/>
      <c r="C219" s="257"/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</row>
    <row r="220" spans="1:20">
      <c r="A220" s="257"/>
      <c r="B220" s="257"/>
      <c r="C220" s="257"/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</row>
    <row r="221" spans="1:20">
      <c r="A221" s="257"/>
      <c r="B221" s="257"/>
      <c r="C221" s="257"/>
      <c r="D221" s="257"/>
      <c r="E221" s="257"/>
      <c r="F221" s="257"/>
      <c r="G221" s="257"/>
      <c r="H221" s="257"/>
      <c r="I221" s="257"/>
      <c r="J221" s="257"/>
      <c r="K221" s="257"/>
      <c r="L221" s="257"/>
      <c r="M221" s="257"/>
      <c r="N221" s="257"/>
      <c r="O221" s="257"/>
      <c r="P221" s="257"/>
      <c r="Q221" s="257"/>
      <c r="R221" s="257"/>
      <c r="S221" s="257"/>
      <c r="T221" s="257"/>
    </row>
    <row r="222" spans="1:20">
      <c r="A222" s="673" t="s">
        <v>795</v>
      </c>
      <c r="B222" s="673"/>
      <c r="C222" s="673"/>
      <c r="D222" s="673"/>
      <c r="E222" s="673"/>
      <c r="F222" s="673"/>
      <c r="G222" s="673"/>
      <c r="H222" s="673"/>
      <c r="I222" s="673"/>
      <c r="J222" s="673"/>
      <c r="K222" s="673"/>
      <c r="L222" s="673"/>
      <c r="M222" s="673"/>
      <c r="N222" s="673"/>
      <c r="O222" s="673"/>
      <c r="P222" s="673"/>
      <c r="Q222" s="673"/>
      <c r="R222" s="673"/>
      <c r="S222" s="673"/>
      <c r="T222" s="673"/>
    </row>
    <row r="223" spans="1:20">
      <c r="A223" s="673" t="s">
        <v>468</v>
      </c>
      <c r="B223" s="673"/>
      <c r="C223" s="673"/>
      <c r="D223" s="673"/>
      <c r="E223" s="673"/>
      <c r="F223" s="673"/>
      <c r="G223" s="673"/>
      <c r="H223" s="673"/>
      <c r="I223" s="673"/>
      <c r="J223" s="673"/>
      <c r="K223" s="673"/>
      <c r="L223" s="673"/>
      <c r="M223" s="673"/>
      <c r="N223" s="673"/>
      <c r="O223" s="673"/>
      <c r="P223" s="673"/>
      <c r="Q223" s="673"/>
      <c r="R223" s="673"/>
      <c r="S223" s="673"/>
      <c r="T223" s="673"/>
    </row>
    <row r="224" spans="1:20">
      <c r="A224" s="259" t="s">
        <v>469</v>
      </c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</row>
    <row r="225" spans="1:20" ht="15.75" thickBot="1">
      <c r="A225" s="262" t="s">
        <v>610</v>
      </c>
      <c r="B225" s="263"/>
      <c r="C225" s="263"/>
      <c r="D225" s="263"/>
      <c r="E225" s="263"/>
      <c r="F225" s="263"/>
      <c r="G225" s="263"/>
      <c r="H225" s="89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</row>
    <row r="226" spans="1:20" ht="15.75" customHeight="1" thickBot="1">
      <c r="A226" s="740" t="s">
        <v>471</v>
      </c>
      <c r="B226" s="761" t="s">
        <v>472</v>
      </c>
      <c r="C226" s="762"/>
      <c r="D226" s="762"/>
      <c r="E226" s="763"/>
      <c r="F226" s="818" t="s">
        <v>473</v>
      </c>
      <c r="G226" s="819"/>
      <c r="H226" s="819"/>
      <c r="I226" s="820" t="s">
        <v>805</v>
      </c>
      <c r="J226" s="820"/>
      <c r="K226" s="820"/>
      <c r="L226" s="820"/>
      <c r="M226" s="820"/>
      <c r="N226" s="822" t="s">
        <v>800</v>
      </c>
      <c r="O226" s="822"/>
      <c r="P226" s="822"/>
      <c r="Q226" s="822"/>
      <c r="R226" s="822"/>
      <c r="S226" s="523" t="s">
        <v>803</v>
      </c>
      <c r="T226" s="824" t="s">
        <v>804</v>
      </c>
    </row>
    <row r="227" spans="1:20" ht="15.75" customHeight="1" thickBot="1">
      <c r="A227" s="741"/>
      <c r="B227" s="742" t="s">
        <v>476</v>
      </c>
      <c r="C227" s="744" t="s">
        <v>477</v>
      </c>
      <c r="D227" s="746" t="s">
        <v>180</v>
      </c>
      <c r="E227" s="811" t="s">
        <v>478</v>
      </c>
      <c r="F227" s="748" t="s">
        <v>173</v>
      </c>
      <c r="G227" s="744" t="s">
        <v>479</v>
      </c>
      <c r="H227" s="750" t="s">
        <v>480</v>
      </c>
      <c r="I227" s="821"/>
      <c r="J227" s="821"/>
      <c r="K227" s="821"/>
      <c r="L227" s="821"/>
      <c r="M227" s="821"/>
      <c r="N227" s="823"/>
      <c r="O227" s="823"/>
      <c r="P227" s="823"/>
      <c r="Q227" s="823"/>
      <c r="R227" s="823"/>
      <c r="S227" s="817" t="s">
        <v>802</v>
      </c>
      <c r="T227" s="825"/>
    </row>
    <row r="228" spans="1:20" ht="15.75" thickBot="1">
      <c r="A228" s="741"/>
      <c r="B228" s="778"/>
      <c r="C228" s="780"/>
      <c r="D228" s="807"/>
      <c r="E228" s="812"/>
      <c r="F228" s="779"/>
      <c r="G228" s="780"/>
      <c r="H228" s="759"/>
      <c r="I228" s="93" t="s">
        <v>478</v>
      </c>
      <c r="J228" s="511" t="s">
        <v>796</v>
      </c>
      <c r="K228" s="511" t="s">
        <v>797</v>
      </c>
      <c r="L228" s="511" t="s">
        <v>798</v>
      </c>
      <c r="M228" s="511" t="s">
        <v>799</v>
      </c>
      <c r="N228" s="511" t="s">
        <v>684</v>
      </c>
      <c r="O228" s="511" t="s">
        <v>188</v>
      </c>
      <c r="P228" s="511" t="s">
        <v>189</v>
      </c>
      <c r="Q228" s="511" t="s">
        <v>190</v>
      </c>
      <c r="R228" s="511" t="s">
        <v>801</v>
      </c>
      <c r="S228" s="745"/>
      <c r="T228" s="826"/>
    </row>
    <row r="229" spans="1:20" ht="24">
      <c r="A229" s="736" t="s">
        <v>611</v>
      </c>
      <c r="B229" s="739" t="s">
        <v>612</v>
      </c>
      <c r="C229" s="127" t="s">
        <v>356</v>
      </c>
      <c r="D229" s="125" t="s">
        <v>355</v>
      </c>
      <c r="E229" s="128">
        <v>1</v>
      </c>
      <c r="F229" s="130" t="s">
        <v>378</v>
      </c>
      <c r="G229" s="127" t="s">
        <v>356</v>
      </c>
      <c r="H229" s="125" t="s">
        <v>355</v>
      </c>
      <c r="I229" s="128">
        <v>1</v>
      </c>
      <c r="J229" s="128"/>
      <c r="K229" s="128"/>
      <c r="L229" s="128"/>
      <c r="M229" s="128"/>
      <c r="N229" s="128"/>
      <c r="O229" s="128"/>
      <c r="P229" s="128"/>
      <c r="Q229" s="128"/>
      <c r="R229" s="128"/>
      <c r="S229" s="77"/>
      <c r="T229" s="77"/>
    </row>
    <row r="230" spans="1:20" ht="34.5">
      <c r="A230" s="737"/>
      <c r="B230" s="726"/>
      <c r="C230" s="99" t="s">
        <v>358</v>
      </c>
      <c r="D230" s="129" t="s">
        <v>357</v>
      </c>
      <c r="E230" s="101">
        <v>1</v>
      </c>
      <c r="F230" s="130" t="s">
        <v>378</v>
      </c>
      <c r="G230" s="99" t="s">
        <v>358</v>
      </c>
      <c r="H230" s="129" t="s">
        <v>357</v>
      </c>
      <c r="I230" s="101">
        <v>1</v>
      </c>
      <c r="J230" s="101"/>
      <c r="K230" s="101"/>
      <c r="L230" s="101"/>
      <c r="M230" s="101"/>
      <c r="N230" s="101"/>
      <c r="O230" s="101"/>
      <c r="P230" s="101"/>
      <c r="Q230" s="101"/>
      <c r="R230" s="101"/>
      <c r="S230" s="77"/>
      <c r="T230" s="77"/>
    </row>
    <row r="231" spans="1:20" ht="34.5">
      <c r="A231" s="737"/>
      <c r="B231" s="726"/>
      <c r="C231" s="99" t="s">
        <v>359</v>
      </c>
      <c r="D231" s="129" t="s">
        <v>357</v>
      </c>
      <c r="E231" s="101">
        <v>1</v>
      </c>
      <c r="F231" s="130" t="s">
        <v>378</v>
      </c>
      <c r="G231" s="99" t="s">
        <v>359</v>
      </c>
      <c r="H231" s="129" t="s">
        <v>357</v>
      </c>
      <c r="I231" s="101">
        <v>1</v>
      </c>
      <c r="J231" s="101"/>
      <c r="K231" s="101"/>
      <c r="L231" s="101"/>
      <c r="M231" s="101"/>
      <c r="N231" s="101"/>
      <c r="O231" s="101"/>
      <c r="P231" s="101"/>
      <c r="Q231" s="101"/>
      <c r="R231" s="101"/>
      <c r="S231" s="77"/>
      <c r="T231" s="77"/>
    </row>
    <row r="232" spans="1:20" ht="34.5">
      <c r="A232" s="737"/>
      <c r="B232" s="726"/>
      <c r="C232" s="99" t="s">
        <v>361</v>
      </c>
      <c r="D232" s="129" t="s">
        <v>357</v>
      </c>
      <c r="E232" s="101">
        <v>1</v>
      </c>
      <c r="F232" s="130" t="s">
        <v>378</v>
      </c>
      <c r="G232" s="99" t="s">
        <v>361</v>
      </c>
      <c r="H232" s="129" t="s">
        <v>357</v>
      </c>
      <c r="I232" s="101">
        <v>1</v>
      </c>
      <c r="J232" s="101"/>
      <c r="K232" s="101"/>
      <c r="L232" s="101"/>
      <c r="M232" s="101"/>
      <c r="N232" s="101"/>
      <c r="O232" s="101"/>
      <c r="P232" s="101"/>
      <c r="Q232" s="101"/>
      <c r="R232" s="101"/>
      <c r="S232" s="77"/>
      <c r="T232" s="77"/>
    </row>
    <row r="233" spans="1:20" ht="72">
      <c r="A233" s="737"/>
      <c r="B233" s="726"/>
      <c r="C233" s="111" t="s">
        <v>364</v>
      </c>
      <c r="D233" s="129" t="s">
        <v>363</v>
      </c>
      <c r="E233" s="130">
        <f>'[1]PROGRAMACION ANUAL -2012'!$AA$703</f>
        <v>1</v>
      </c>
      <c r="F233" s="130" t="s">
        <v>378</v>
      </c>
      <c r="G233" s="111" t="s">
        <v>364</v>
      </c>
      <c r="H233" s="521" t="s">
        <v>792</v>
      </c>
      <c r="I233" s="522">
        <f>'[1]PROGRAMACION ANUAL -2012'!$AA$703</f>
        <v>1</v>
      </c>
      <c r="J233" s="522"/>
      <c r="K233" s="522"/>
      <c r="L233" s="522"/>
      <c r="M233" s="522"/>
      <c r="N233" s="522"/>
      <c r="O233" s="522"/>
      <c r="P233" s="522"/>
      <c r="Q233" s="522"/>
      <c r="R233" s="522"/>
      <c r="S233" s="77"/>
      <c r="T233" s="77"/>
    </row>
    <row r="234" spans="1:20" ht="36">
      <c r="A234" s="737"/>
      <c r="B234" s="726"/>
      <c r="C234" s="111" t="s">
        <v>366</v>
      </c>
      <c r="D234" s="129" t="s">
        <v>367</v>
      </c>
      <c r="E234" s="130">
        <v>1</v>
      </c>
      <c r="F234" s="130" t="s">
        <v>378</v>
      </c>
      <c r="G234" s="111" t="s">
        <v>366</v>
      </c>
      <c r="H234" s="521" t="s">
        <v>793</v>
      </c>
      <c r="I234" s="522">
        <v>1</v>
      </c>
      <c r="J234" s="522"/>
      <c r="K234" s="522"/>
      <c r="L234" s="522"/>
      <c r="M234" s="522"/>
      <c r="N234" s="522"/>
      <c r="O234" s="522"/>
      <c r="P234" s="522"/>
      <c r="Q234" s="522"/>
      <c r="R234" s="522"/>
      <c r="S234" s="77"/>
      <c r="T234" s="77"/>
    </row>
    <row r="235" spans="1:20" ht="45.75">
      <c r="A235" s="737"/>
      <c r="B235" s="726"/>
      <c r="C235" s="111" t="s">
        <v>370</v>
      </c>
      <c r="D235" s="129" t="s">
        <v>369</v>
      </c>
      <c r="E235" s="130">
        <v>1</v>
      </c>
      <c r="F235" s="130" t="s">
        <v>378</v>
      </c>
      <c r="G235" s="111" t="s">
        <v>794</v>
      </c>
      <c r="H235" s="521" t="s">
        <v>357</v>
      </c>
      <c r="I235" s="522">
        <v>1</v>
      </c>
      <c r="J235" s="522"/>
      <c r="K235" s="522"/>
      <c r="L235" s="522"/>
      <c r="M235" s="522"/>
      <c r="N235" s="522"/>
      <c r="O235" s="522"/>
      <c r="P235" s="522"/>
      <c r="Q235" s="522"/>
      <c r="R235" s="522"/>
      <c r="S235" s="77"/>
      <c r="T235" s="77"/>
    </row>
    <row r="236" spans="1:20" ht="48">
      <c r="A236" s="737"/>
      <c r="B236" s="726"/>
      <c r="C236" s="131" t="s">
        <v>372</v>
      </c>
      <c r="D236" s="129" t="s">
        <v>371</v>
      </c>
      <c r="E236" s="130">
        <v>3456</v>
      </c>
      <c r="F236" s="130" t="s">
        <v>378</v>
      </c>
      <c r="G236" s="131" t="s">
        <v>372</v>
      </c>
      <c r="H236" s="129" t="s">
        <v>371</v>
      </c>
      <c r="I236" s="130">
        <v>3456</v>
      </c>
      <c r="J236" s="130"/>
      <c r="K236" s="130"/>
      <c r="L236" s="130"/>
      <c r="M236" s="130"/>
      <c r="N236" s="130"/>
      <c r="O236" s="130"/>
      <c r="P236" s="130"/>
      <c r="Q236" s="130"/>
      <c r="R236" s="130"/>
      <c r="S236" s="77"/>
      <c r="T236" s="77"/>
    </row>
    <row r="237" spans="1:20" ht="36">
      <c r="A237" s="737"/>
      <c r="B237" s="726"/>
      <c r="C237" s="131" t="s">
        <v>375</v>
      </c>
      <c r="D237" s="129" t="s">
        <v>374</v>
      </c>
      <c r="E237" s="130">
        <v>1</v>
      </c>
      <c r="F237" s="130" t="s">
        <v>378</v>
      </c>
      <c r="G237" s="131" t="s">
        <v>375</v>
      </c>
      <c r="H237" s="129" t="s">
        <v>374</v>
      </c>
      <c r="I237" s="130">
        <v>1</v>
      </c>
      <c r="J237" s="130"/>
      <c r="K237" s="130"/>
      <c r="L237" s="130"/>
      <c r="M237" s="130"/>
      <c r="N237" s="130"/>
      <c r="O237" s="130"/>
      <c r="P237" s="130"/>
      <c r="Q237" s="130"/>
      <c r="R237" s="130"/>
      <c r="S237" s="77"/>
      <c r="T237" s="77"/>
    </row>
    <row r="238" spans="1:20" ht="30">
      <c r="A238" s="737"/>
      <c r="B238" s="726"/>
      <c r="C238" s="99" t="s">
        <v>389</v>
      </c>
      <c r="D238" s="137" t="s">
        <v>380</v>
      </c>
      <c r="E238" s="77">
        <f>'[1]PROGRAMACION ANUAL -2012'!$AA$718</f>
        <v>8</v>
      </c>
      <c r="F238" s="130" t="s">
        <v>378</v>
      </c>
      <c r="G238" s="139" t="s">
        <v>389</v>
      </c>
      <c r="H238" s="137" t="s">
        <v>380</v>
      </c>
      <c r="I238" s="101">
        <f>'[1]PROGRAMACION ANUAL -2012'!$AA$718</f>
        <v>8</v>
      </c>
      <c r="J238" s="101"/>
      <c r="K238" s="101"/>
      <c r="L238" s="101"/>
      <c r="M238" s="101"/>
      <c r="N238" s="101"/>
      <c r="O238" s="101"/>
      <c r="P238" s="101"/>
      <c r="Q238" s="101"/>
      <c r="R238" s="101"/>
      <c r="S238" s="77"/>
      <c r="T238" s="77"/>
    </row>
    <row r="239" spans="1:20" ht="30">
      <c r="A239" s="737"/>
      <c r="B239" s="726"/>
      <c r="C239" s="297" t="s">
        <v>391</v>
      </c>
      <c r="D239" s="137" t="s">
        <v>380</v>
      </c>
      <c r="E239" s="77">
        <f>'[1]PROGRAMACION ANUAL -2012'!$AA$728</f>
        <v>8</v>
      </c>
      <c r="F239" s="130" t="s">
        <v>378</v>
      </c>
      <c r="G239" s="136" t="s">
        <v>391</v>
      </c>
      <c r="H239" s="137" t="s">
        <v>380</v>
      </c>
      <c r="I239" s="101">
        <f>'[1]PROGRAMACION ANUAL -2012'!$AA$728</f>
        <v>8</v>
      </c>
      <c r="J239" s="101"/>
      <c r="K239" s="101"/>
      <c r="L239" s="101"/>
      <c r="M239" s="101"/>
      <c r="N239" s="101"/>
      <c r="O239" s="101"/>
      <c r="P239" s="101"/>
      <c r="Q239" s="101"/>
      <c r="R239" s="101"/>
      <c r="S239" s="77"/>
      <c r="T239" s="77"/>
    </row>
    <row r="240" spans="1:20" ht="30">
      <c r="A240" s="737"/>
      <c r="B240" s="726"/>
      <c r="C240" s="297" t="s">
        <v>392</v>
      </c>
      <c r="D240" s="137" t="s">
        <v>380</v>
      </c>
      <c r="E240" s="77">
        <f>'[1]PROGRAMACION ANUAL -2012'!$AA$722</f>
        <v>1</v>
      </c>
      <c r="F240" s="130" t="s">
        <v>378</v>
      </c>
      <c r="G240" s="136" t="s">
        <v>392</v>
      </c>
      <c r="H240" s="137" t="s">
        <v>380</v>
      </c>
      <c r="I240" s="101">
        <f>'[1]PROGRAMACION ANUAL -2012'!$AA$722</f>
        <v>1</v>
      </c>
      <c r="J240" s="101"/>
      <c r="K240" s="101"/>
      <c r="L240" s="101"/>
      <c r="M240" s="101"/>
      <c r="N240" s="101"/>
      <c r="O240" s="101"/>
      <c r="P240" s="101"/>
      <c r="Q240" s="101"/>
      <c r="R240" s="101"/>
      <c r="S240" s="77"/>
      <c r="T240" s="77"/>
    </row>
    <row r="241" spans="1:20" ht="30">
      <c r="A241" s="737"/>
      <c r="B241" s="726"/>
      <c r="C241" s="297" t="s">
        <v>393</v>
      </c>
      <c r="D241" s="137" t="s">
        <v>380</v>
      </c>
      <c r="E241" s="77">
        <f>'[1]PROGRAMACION ANUAL -2012'!$AA$720</f>
        <v>1</v>
      </c>
      <c r="F241" s="130" t="s">
        <v>378</v>
      </c>
      <c r="G241" s="136" t="s">
        <v>393</v>
      </c>
      <c r="H241" s="137" t="s">
        <v>380</v>
      </c>
      <c r="I241" s="101">
        <f>'[1]PROGRAMACION ANUAL -2012'!$AA$720</f>
        <v>1</v>
      </c>
      <c r="J241" s="101"/>
      <c r="K241" s="101"/>
      <c r="L241" s="101"/>
      <c r="M241" s="101"/>
      <c r="N241" s="101"/>
      <c r="O241" s="101"/>
      <c r="P241" s="101"/>
      <c r="Q241" s="101"/>
      <c r="R241" s="101"/>
      <c r="S241" s="77"/>
      <c r="T241" s="77"/>
    </row>
    <row r="242" spans="1:20" ht="30">
      <c r="A242" s="737"/>
      <c r="B242" s="726"/>
      <c r="C242" s="297" t="s">
        <v>394</v>
      </c>
      <c r="D242" s="137" t="s">
        <v>380</v>
      </c>
      <c r="E242" s="77">
        <f>'[1]PROGRAMACION ANUAL -2012'!$AA$724</f>
        <v>634</v>
      </c>
      <c r="F242" s="130" t="s">
        <v>378</v>
      </c>
      <c r="G242" s="136" t="s">
        <v>394</v>
      </c>
      <c r="H242" s="137" t="s">
        <v>380</v>
      </c>
      <c r="I242" s="101">
        <f>'[1]PROGRAMACION ANUAL -2012'!$AA$724</f>
        <v>634</v>
      </c>
      <c r="J242" s="101"/>
      <c r="K242" s="101"/>
      <c r="L242" s="101"/>
      <c r="M242" s="101"/>
      <c r="N242" s="101"/>
      <c r="O242" s="101"/>
      <c r="P242" s="101"/>
      <c r="Q242" s="101"/>
      <c r="R242" s="101"/>
      <c r="S242" s="77"/>
      <c r="T242" s="77"/>
    </row>
    <row r="243" spans="1:20" ht="30">
      <c r="A243" s="737"/>
      <c r="B243" s="726"/>
      <c r="C243" s="297" t="s">
        <v>395</v>
      </c>
      <c r="D243" s="137" t="s">
        <v>380</v>
      </c>
      <c r="E243" s="77">
        <f>'[1]PROGRAMACION ANUAL -2012'!$AA$726</f>
        <v>1</v>
      </c>
      <c r="F243" s="130" t="s">
        <v>378</v>
      </c>
      <c r="G243" s="136" t="s">
        <v>395</v>
      </c>
      <c r="H243" s="137" t="s">
        <v>380</v>
      </c>
      <c r="I243" s="101">
        <f>'[1]PROGRAMACION ANUAL -2012'!$AA$726</f>
        <v>1</v>
      </c>
      <c r="J243" s="101"/>
      <c r="K243" s="101"/>
      <c r="L243" s="101"/>
      <c r="M243" s="101"/>
      <c r="N243" s="101"/>
      <c r="O243" s="101"/>
      <c r="P243" s="101"/>
      <c r="Q243" s="101"/>
      <c r="R243" s="101"/>
      <c r="S243" s="77"/>
      <c r="T243" s="77"/>
    </row>
    <row r="244" spans="1:20" ht="30">
      <c r="A244" s="737"/>
      <c r="B244" s="726"/>
      <c r="C244" s="298" t="s">
        <v>397</v>
      </c>
      <c r="D244" s="137" t="s">
        <v>380</v>
      </c>
      <c r="E244" s="77">
        <f>'[1]PROGRAMACION ANUAL -2012'!$AA$730</f>
        <v>11</v>
      </c>
      <c r="F244" s="130" t="s">
        <v>378</v>
      </c>
      <c r="G244" s="140" t="s">
        <v>397</v>
      </c>
      <c r="H244" s="137" t="s">
        <v>380</v>
      </c>
      <c r="I244" s="101">
        <f>'[1]PROGRAMACION ANUAL -2012'!$AA$730</f>
        <v>11</v>
      </c>
      <c r="J244" s="101"/>
      <c r="K244" s="101"/>
      <c r="L244" s="101"/>
      <c r="M244" s="101"/>
      <c r="N244" s="101"/>
      <c r="O244" s="101"/>
      <c r="P244" s="101"/>
      <c r="Q244" s="101"/>
      <c r="R244" s="101"/>
      <c r="S244" s="77"/>
      <c r="T244" s="77"/>
    </row>
    <row r="245" spans="1:20" ht="30">
      <c r="A245" s="737"/>
      <c r="B245" s="726"/>
      <c r="C245" s="298" t="s">
        <v>398</v>
      </c>
      <c r="D245" s="137" t="s">
        <v>380</v>
      </c>
      <c r="E245" s="77">
        <f>'[1]PROGRAMACION ANUAL -2012'!$AA$732</f>
        <v>1</v>
      </c>
      <c r="F245" s="130" t="s">
        <v>378</v>
      </c>
      <c r="G245" s="140" t="s">
        <v>398</v>
      </c>
      <c r="H245" s="137" t="s">
        <v>380</v>
      </c>
      <c r="I245" s="101">
        <f>'[1]PROGRAMACION ANUAL -2012'!$AA$732</f>
        <v>1</v>
      </c>
      <c r="J245" s="101"/>
      <c r="K245" s="101"/>
      <c r="L245" s="101"/>
      <c r="M245" s="101"/>
      <c r="N245" s="101"/>
      <c r="O245" s="101"/>
      <c r="P245" s="101"/>
      <c r="Q245" s="101"/>
      <c r="R245" s="101"/>
      <c r="S245" s="77"/>
      <c r="T245" s="77"/>
    </row>
    <row r="246" spans="1:20" ht="30">
      <c r="A246" s="737"/>
      <c r="B246" s="726"/>
      <c r="C246" s="298" t="s">
        <v>400</v>
      </c>
      <c r="D246" s="137" t="s">
        <v>380</v>
      </c>
      <c r="E246" s="77">
        <f>'[1]PROGRAMACION ANUAL -2012'!$AA$734</f>
        <v>40</v>
      </c>
      <c r="F246" s="130" t="s">
        <v>378</v>
      </c>
      <c r="G246" s="140" t="s">
        <v>400</v>
      </c>
      <c r="H246" s="137" t="s">
        <v>380</v>
      </c>
      <c r="I246" s="101">
        <f>'[1]PROGRAMACION ANUAL -2012'!$AA$734</f>
        <v>40</v>
      </c>
      <c r="J246" s="101"/>
      <c r="K246" s="101"/>
      <c r="L246" s="101"/>
      <c r="M246" s="101"/>
      <c r="N246" s="101"/>
      <c r="O246" s="101"/>
      <c r="P246" s="101"/>
      <c r="Q246" s="101"/>
      <c r="R246" s="101"/>
      <c r="S246" s="77"/>
      <c r="T246" s="77"/>
    </row>
    <row r="247" spans="1:20" ht="67.5">
      <c r="A247" s="737"/>
      <c r="B247" s="726"/>
      <c r="C247" s="297" t="s">
        <v>381</v>
      </c>
      <c r="D247" s="137" t="s">
        <v>380</v>
      </c>
      <c r="E247" s="77">
        <f>'[1]PROGRAMACION ANUAL -2012'!$AA$714</f>
        <v>79</v>
      </c>
      <c r="F247" s="130" t="s">
        <v>378</v>
      </c>
      <c r="G247" s="136" t="s">
        <v>381</v>
      </c>
      <c r="H247" s="137" t="s">
        <v>380</v>
      </c>
      <c r="I247" s="101">
        <f>'[1]PROGRAMACION ANUAL -2012'!$AA$714</f>
        <v>79</v>
      </c>
      <c r="J247" s="101"/>
      <c r="K247" s="101"/>
      <c r="L247" s="101"/>
      <c r="M247" s="101"/>
      <c r="N247" s="101"/>
      <c r="O247" s="101"/>
      <c r="P247" s="101"/>
      <c r="Q247" s="101"/>
      <c r="R247" s="101"/>
      <c r="S247" s="77"/>
      <c r="T247" s="77"/>
    </row>
    <row r="248" spans="1:20" ht="67.5">
      <c r="A248" s="737"/>
      <c r="B248" s="726"/>
      <c r="C248" s="297" t="s">
        <v>382</v>
      </c>
      <c r="D248" s="137" t="s">
        <v>380</v>
      </c>
      <c r="E248" s="77">
        <f>'[1]PROGRAMACION ANUAL -2012'!$AA$716</f>
        <v>72</v>
      </c>
      <c r="F248" s="130" t="s">
        <v>378</v>
      </c>
      <c r="G248" s="136" t="s">
        <v>382</v>
      </c>
      <c r="H248" s="137" t="s">
        <v>380</v>
      </c>
      <c r="I248" s="101">
        <f>'[1]PROGRAMACION ANUAL -2012'!$AA$716</f>
        <v>72</v>
      </c>
      <c r="J248" s="101"/>
      <c r="K248" s="101"/>
      <c r="L248" s="101"/>
      <c r="M248" s="101"/>
      <c r="N248" s="101"/>
      <c r="O248" s="101"/>
      <c r="P248" s="101"/>
      <c r="Q248" s="101"/>
      <c r="R248" s="101"/>
      <c r="S248" s="77"/>
      <c r="T248" s="77"/>
    </row>
    <row r="249" spans="1:20" ht="30">
      <c r="A249" s="737"/>
      <c r="B249" s="726"/>
      <c r="C249" s="297" t="s">
        <v>383</v>
      </c>
      <c r="D249" s="137" t="s">
        <v>380</v>
      </c>
      <c r="E249" s="77">
        <f>'[1]PROGRAMACION ANUAL -2012'!$AA$712</f>
        <v>142</v>
      </c>
      <c r="F249" s="130" t="s">
        <v>378</v>
      </c>
      <c r="G249" s="136" t="s">
        <v>383</v>
      </c>
      <c r="H249" s="137" t="s">
        <v>380</v>
      </c>
      <c r="I249" s="101">
        <f>'[1]PROGRAMACION ANUAL -2012'!$AA$712</f>
        <v>142</v>
      </c>
      <c r="J249" s="101"/>
      <c r="K249" s="101"/>
      <c r="L249" s="101"/>
      <c r="M249" s="101"/>
      <c r="N249" s="101"/>
      <c r="O249" s="101"/>
      <c r="P249" s="101"/>
      <c r="Q249" s="101"/>
      <c r="R249" s="101"/>
      <c r="S249" s="77"/>
      <c r="T249" s="77"/>
    </row>
    <row r="250" spans="1:20" ht="67.5">
      <c r="A250" s="737"/>
      <c r="B250" s="726"/>
      <c r="C250" s="297" t="s">
        <v>385</v>
      </c>
      <c r="D250" s="137" t="s">
        <v>380</v>
      </c>
      <c r="E250" s="77">
        <f>'[1]PROGRAMACION ANUAL -2012'!$AA$710</f>
        <v>206</v>
      </c>
      <c r="F250" s="130" t="s">
        <v>378</v>
      </c>
      <c r="G250" s="136" t="s">
        <v>385</v>
      </c>
      <c r="H250" s="137" t="s">
        <v>380</v>
      </c>
      <c r="I250" s="101">
        <f>'[1]PROGRAMACION ANUAL -2012'!$AA$710</f>
        <v>206</v>
      </c>
      <c r="J250" s="101"/>
      <c r="K250" s="101"/>
      <c r="L250" s="101"/>
      <c r="M250" s="101"/>
      <c r="N250" s="101"/>
      <c r="O250" s="101"/>
      <c r="P250" s="101"/>
      <c r="Q250" s="101"/>
      <c r="R250" s="101"/>
      <c r="S250" s="77"/>
      <c r="T250" s="77"/>
    </row>
    <row r="251" spans="1:20" ht="40.5">
      <c r="A251" s="737"/>
      <c r="B251" s="726"/>
      <c r="C251" s="297" t="s">
        <v>387</v>
      </c>
      <c r="D251" s="137" t="s">
        <v>380</v>
      </c>
      <c r="E251" s="77">
        <f>'[1]PROGRAMACION ANUAL -2012'!$AA$708</f>
        <v>22</v>
      </c>
      <c r="F251" s="130" t="s">
        <v>378</v>
      </c>
      <c r="G251" s="136" t="s">
        <v>387</v>
      </c>
      <c r="H251" s="137" t="s">
        <v>380</v>
      </c>
      <c r="I251" s="101">
        <f>'[1]PROGRAMACION ANUAL -2012'!$AA$708</f>
        <v>22</v>
      </c>
      <c r="J251" s="101"/>
      <c r="K251" s="101"/>
      <c r="L251" s="101"/>
      <c r="M251" s="101"/>
      <c r="N251" s="101"/>
      <c r="O251" s="101"/>
      <c r="P251" s="101"/>
      <c r="Q251" s="101"/>
      <c r="R251" s="101"/>
      <c r="S251" s="77"/>
      <c r="T251" s="77"/>
    </row>
    <row r="252" spans="1:20" ht="48">
      <c r="A252" s="737"/>
      <c r="B252" s="726"/>
      <c r="C252" s="111" t="s">
        <v>613</v>
      </c>
      <c r="D252" s="276" t="s">
        <v>380</v>
      </c>
      <c r="E252" s="299">
        <f>'[1]PROGRAMACION ANUAL -2012'!$AA$736</f>
        <v>15117</v>
      </c>
      <c r="F252" s="130" t="s">
        <v>378</v>
      </c>
      <c r="G252" s="111" t="s">
        <v>613</v>
      </c>
      <c r="H252" s="137" t="s">
        <v>380</v>
      </c>
      <c r="I252" s="130">
        <f>'[1]PROGRAMACION ANUAL -2012'!$AA$736</f>
        <v>15117</v>
      </c>
      <c r="J252" s="130"/>
      <c r="K252" s="130"/>
      <c r="L252" s="130"/>
      <c r="M252" s="130"/>
      <c r="N252" s="130"/>
      <c r="O252" s="130"/>
      <c r="P252" s="130"/>
      <c r="Q252" s="130"/>
      <c r="R252" s="130"/>
      <c r="S252" s="77"/>
      <c r="T252" s="77"/>
    </row>
    <row r="253" spans="1:20" ht="84" customHeight="1">
      <c r="A253" s="737"/>
      <c r="B253" s="726"/>
      <c r="C253" s="111" t="s">
        <v>614</v>
      </c>
      <c r="D253" s="137" t="s">
        <v>411</v>
      </c>
      <c r="E253" s="77">
        <f>'[1]PROGRAMACION ANUAL -2012'!$AA$535</f>
        <v>4</v>
      </c>
      <c r="F253" s="730" t="s">
        <v>615</v>
      </c>
      <c r="G253" s="725" t="s">
        <v>616</v>
      </c>
      <c r="H253" s="725" t="s">
        <v>411</v>
      </c>
      <c r="I253" s="733">
        <v>20</v>
      </c>
      <c r="J253" s="512"/>
      <c r="K253" s="512"/>
      <c r="L253" s="512"/>
      <c r="M253" s="512"/>
      <c r="N253" s="512"/>
      <c r="O253" s="512"/>
      <c r="P253" s="512"/>
      <c r="Q253" s="512"/>
      <c r="R253" s="512"/>
      <c r="S253" s="77"/>
      <c r="T253" s="77"/>
    </row>
    <row r="254" spans="1:20" ht="60" customHeight="1">
      <c r="A254" s="737"/>
      <c r="B254" s="726"/>
      <c r="C254" s="111" t="s">
        <v>617</v>
      </c>
      <c r="D254" s="276" t="s">
        <v>411</v>
      </c>
      <c r="E254" s="299">
        <f>'[1]PROGRAMACION ANUAL -2012'!$AA$543</f>
        <v>12</v>
      </c>
      <c r="F254" s="731"/>
      <c r="G254" s="726"/>
      <c r="H254" s="726"/>
      <c r="I254" s="734"/>
      <c r="J254" s="513"/>
      <c r="K254" s="513"/>
      <c r="L254" s="513"/>
      <c r="M254" s="513"/>
      <c r="N254" s="513"/>
      <c r="O254" s="513"/>
      <c r="P254" s="513"/>
      <c r="Q254" s="513"/>
      <c r="R254" s="513"/>
      <c r="S254" s="77"/>
      <c r="T254" s="77"/>
    </row>
    <row r="255" spans="1:20" ht="72" customHeight="1">
      <c r="A255" s="737"/>
      <c r="B255" s="727"/>
      <c r="C255" s="111" t="s">
        <v>618</v>
      </c>
      <c r="D255" s="137" t="s">
        <v>411</v>
      </c>
      <c r="E255" s="77">
        <f>'[1]PROGRAMACION ANUAL -2012'!$AA$555</f>
        <v>4</v>
      </c>
      <c r="F255" s="732"/>
      <c r="G255" s="727"/>
      <c r="H255" s="727"/>
      <c r="I255" s="735"/>
      <c r="J255" s="514"/>
      <c r="K255" s="514"/>
      <c r="L255" s="514"/>
      <c r="M255" s="514"/>
      <c r="N255" s="514"/>
      <c r="O255" s="514"/>
      <c r="P255" s="514"/>
      <c r="Q255" s="514"/>
      <c r="R255" s="514"/>
      <c r="S255" s="77"/>
      <c r="T255" s="77"/>
    </row>
    <row r="256" spans="1:20" ht="24">
      <c r="A256" s="737"/>
      <c r="B256" s="736" t="s">
        <v>149</v>
      </c>
      <c r="C256" s="99" t="s">
        <v>619</v>
      </c>
      <c r="D256" s="137" t="s">
        <v>411</v>
      </c>
      <c r="E256" s="77">
        <f>'[1]PROGRAMACION ANUAL -2012'!$AA$688</f>
        <v>12</v>
      </c>
      <c r="F256" s="733">
        <v>5001195</v>
      </c>
      <c r="G256" s="733" t="s">
        <v>620</v>
      </c>
      <c r="H256" s="725" t="s">
        <v>411</v>
      </c>
      <c r="I256" s="733">
        <v>3252</v>
      </c>
      <c r="J256" s="512"/>
      <c r="K256" s="512"/>
      <c r="L256" s="512"/>
      <c r="M256" s="512"/>
      <c r="N256" s="512"/>
      <c r="O256" s="512"/>
      <c r="P256" s="512"/>
      <c r="Q256" s="512"/>
      <c r="R256" s="512"/>
      <c r="S256" s="77"/>
      <c r="T256" s="77"/>
    </row>
    <row r="257" spans="1:20" ht="72" customHeight="1">
      <c r="A257" s="737"/>
      <c r="B257" s="737"/>
      <c r="C257" s="99" t="s">
        <v>621</v>
      </c>
      <c r="D257" s="276" t="s">
        <v>411</v>
      </c>
      <c r="E257" s="77">
        <f>'[1]PROGRAMACION ANUAL -2012'!$AA$692</f>
        <v>1788</v>
      </c>
      <c r="F257" s="734"/>
      <c r="G257" s="734"/>
      <c r="H257" s="726"/>
      <c r="I257" s="734"/>
      <c r="J257" s="513"/>
      <c r="K257" s="513"/>
      <c r="L257" s="513"/>
      <c r="M257" s="513"/>
      <c r="N257" s="513"/>
      <c r="O257" s="513"/>
      <c r="P257" s="513"/>
      <c r="Q257" s="513"/>
      <c r="R257" s="513"/>
      <c r="S257" s="77"/>
      <c r="T257" s="77"/>
    </row>
    <row r="258" spans="1:20" ht="84" customHeight="1">
      <c r="A258" s="738"/>
      <c r="B258" s="738"/>
      <c r="C258" s="99" t="s">
        <v>622</v>
      </c>
      <c r="D258" s="137" t="s">
        <v>411</v>
      </c>
      <c r="E258" s="77">
        <f>'[1]PROGRAMACION ANUAL -2012'!$AA$696</f>
        <v>1452</v>
      </c>
      <c r="F258" s="735"/>
      <c r="G258" s="735"/>
      <c r="H258" s="727"/>
      <c r="I258" s="735"/>
      <c r="J258" s="514"/>
      <c r="K258" s="514"/>
      <c r="L258" s="514"/>
      <c r="M258" s="514"/>
      <c r="N258" s="514"/>
      <c r="O258" s="514"/>
      <c r="P258" s="514"/>
      <c r="Q258" s="514"/>
      <c r="R258" s="514"/>
      <c r="S258" s="77"/>
      <c r="T258" s="77"/>
    </row>
    <row r="259" spans="1:20" ht="120">
      <c r="A259" s="729" t="s">
        <v>141</v>
      </c>
      <c r="B259" s="300" t="s">
        <v>157</v>
      </c>
      <c r="C259" s="99" t="s">
        <v>623</v>
      </c>
      <c r="D259" s="137" t="s">
        <v>411</v>
      </c>
      <c r="E259" s="77">
        <f>'[1]PROGRAMACION ANUAL -2012'!$AA$503</f>
        <v>13</v>
      </c>
      <c r="F259" s="730" t="s">
        <v>597</v>
      </c>
      <c r="G259" s="733" t="s">
        <v>598</v>
      </c>
      <c r="H259" s="725" t="s">
        <v>624</v>
      </c>
      <c r="I259" s="733">
        <v>1265975</v>
      </c>
      <c r="J259" s="512"/>
      <c r="K259" s="512"/>
      <c r="L259" s="512"/>
      <c r="M259" s="512"/>
      <c r="N259" s="512"/>
      <c r="O259" s="512"/>
      <c r="P259" s="512"/>
      <c r="Q259" s="512"/>
      <c r="R259" s="512"/>
      <c r="S259" s="77"/>
      <c r="T259" s="77"/>
    </row>
    <row r="260" spans="1:20" ht="84" customHeight="1">
      <c r="A260" s="729"/>
      <c r="B260" s="725" t="s">
        <v>625</v>
      </c>
      <c r="C260" s="99" t="s">
        <v>626</v>
      </c>
      <c r="D260" s="137" t="s">
        <v>411</v>
      </c>
      <c r="E260" s="77">
        <f>'[1]PROGRAMACION ANUAL -2012'!$AA$509</f>
        <v>2</v>
      </c>
      <c r="F260" s="731"/>
      <c r="G260" s="734"/>
      <c r="H260" s="726"/>
      <c r="I260" s="734"/>
      <c r="J260" s="513"/>
      <c r="K260" s="513"/>
      <c r="L260" s="513"/>
      <c r="M260" s="513"/>
      <c r="N260" s="513"/>
      <c r="O260" s="513"/>
      <c r="P260" s="513"/>
      <c r="Q260" s="513"/>
      <c r="R260" s="513"/>
      <c r="S260" s="77"/>
      <c r="T260" s="77"/>
    </row>
    <row r="261" spans="1:20" ht="72" customHeight="1">
      <c r="A261" s="729"/>
      <c r="B261" s="726"/>
      <c r="C261" s="99" t="s">
        <v>627</v>
      </c>
      <c r="D261" s="137" t="s">
        <v>411</v>
      </c>
      <c r="E261" s="77">
        <f>'[1]PROGRAMACION ANUAL -2012'!$AA$514</f>
        <v>528</v>
      </c>
      <c r="F261" s="731"/>
      <c r="G261" s="734"/>
      <c r="H261" s="726"/>
      <c r="I261" s="734"/>
      <c r="J261" s="513"/>
      <c r="K261" s="513"/>
      <c r="L261" s="513"/>
      <c r="M261" s="513"/>
      <c r="N261" s="513"/>
      <c r="O261" s="513"/>
      <c r="P261" s="513"/>
      <c r="Q261" s="513"/>
      <c r="R261" s="513"/>
      <c r="S261" s="77"/>
      <c r="T261" s="77"/>
    </row>
    <row r="262" spans="1:20" ht="48" customHeight="1">
      <c r="A262" s="729"/>
      <c r="B262" s="726"/>
      <c r="C262" s="99" t="s">
        <v>628</v>
      </c>
      <c r="D262" s="137" t="s">
        <v>411</v>
      </c>
      <c r="E262" s="77">
        <f>'[1]PROGRAMACION ANUAL -2012'!$AA$519</f>
        <v>141500</v>
      </c>
      <c r="F262" s="731"/>
      <c r="G262" s="734"/>
      <c r="H262" s="726"/>
      <c r="I262" s="734"/>
      <c r="J262" s="513"/>
      <c r="K262" s="513"/>
      <c r="L262" s="513"/>
      <c r="M262" s="513"/>
      <c r="N262" s="513"/>
      <c r="O262" s="513"/>
      <c r="P262" s="513"/>
      <c r="Q262" s="513"/>
      <c r="R262" s="513"/>
      <c r="S262" s="77"/>
      <c r="T262" s="77"/>
    </row>
    <row r="263" spans="1:20" ht="60" customHeight="1">
      <c r="A263" s="729"/>
      <c r="B263" s="727"/>
      <c r="C263" s="99" t="s">
        <v>629</v>
      </c>
      <c r="D263" s="137" t="s">
        <v>411</v>
      </c>
      <c r="E263" s="77">
        <f>'[1]PROGRAMACION ANUAL -2012'!$AA$524</f>
        <v>1123932</v>
      </c>
      <c r="F263" s="732"/>
      <c r="G263" s="735"/>
      <c r="H263" s="727"/>
      <c r="I263" s="735"/>
      <c r="J263" s="514"/>
      <c r="K263" s="514"/>
      <c r="L263" s="514"/>
      <c r="M263" s="514"/>
      <c r="N263" s="514"/>
      <c r="O263" s="514"/>
      <c r="P263" s="514"/>
      <c r="Q263" s="514"/>
      <c r="R263" s="514"/>
      <c r="S263" s="77"/>
      <c r="T263" s="77"/>
    </row>
    <row r="264" spans="1:20">
      <c r="A264" s="283"/>
      <c r="B264" s="283"/>
      <c r="C264" s="289"/>
      <c r="D264" s="285"/>
      <c r="E264" s="283"/>
      <c r="F264" s="283"/>
      <c r="G264" s="289"/>
      <c r="H264" s="285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57"/>
      <c r="T264" s="257"/>
    </row>
    <row r="265" spans="1:20">
      <c r="A265" s="728" t="s">
        <v>506</v>
      </c>
      <c r="B265" s="728"/>
      <c r="C265" s="728"/>
      <c r="D265" s="728"/>
      <c r="E265" s="728"/>
      <c r="F265" s="728"/>
      <c r="G265" s="728"/>
      <c r="H265" s="728"/>
      <c r="I265" s="728"/>
      <c r="J265" s="728"/>
      <c r="K265" s="728"/>
      <c r="L265" s="728"/>
      <c r="M265" s="728"/>
      <c r="N265" s="728"/>
      <c r="O265" s="728"/>
      <c r="P265" s="728"/>
      <c r="Q265" s="728"/>
      <c r="R265" s="728"/>
      <c r="S265" s="728"/>
      <c r="T265" s="728"/>
    </row>
    <row r="266" spans="1:20">
      <c r="A266" s="728" t="s">
        <v>507</v>
      </c>
      <c r="B266" s="728"/>
      <c r="C266" s="728"/>
      <c r="D266" s="728"/>
      <c r="E266" s="728"/>
      <c r="F266" s="728"/>
      <c r="G266" s="728"/>
      <c r="H266" s="728"/>
      <c r="I266" s="728"/>
      <c r="J266" s="728"/>
      <c r="K266" s="728"/>
      <c r="L266" s="728"/>
      <c r="M266" s="728"/>
      <c r="N266" s="728"/>
      <c r="O266" s="728"/>
      <c r="P266" s="728"/>
      <c r="Q266" s="728"/>
      <c r="R266" s="728"/>
      <c r="S266" s="728"/>
      <c r="T266" s="728"/>
    </row>
    <row r="267" spans="1:20">
      <c r="A267" s="728" t="s">
        <v>508</v>
      </c>
      <c r="B267" s="728"/>
      <c r="C267" s="728"/>
      <c r="D267" s="728"/>
      <c r="E267" s="728"/>
      <c r="F267" s="728"/>
      <c r="G267" s="728"/>
      <c r="H267" s="257"/>
      <c r="I267" s="257"/>
      <c r="J267" s="257"/>
      <c r="K267" s="257"/>
      <c r="L267" s="257"/>
      <c r="M267" s="257"/>
      <c r="N267" s="257"/>
      <c r="O267" s="257"/>
      <c r="P267" s="257"/>
      <c r="Q267" s="257"/>
      <c r="R267" s="257"/>
      <c r="S267" s="257"/>
      <c r="T267" s="257"/>
    </row>
    <row r="268" spans="1:20">
      <c r="A268" s="508"/>
      <c r="B268" s="508"/>
      <c r="C268" s="508"/>
      <c r="D268" s="508"/>
      <c r="E268" s="508"/>
      <c r="F268" s="508"/>
      <c r="G268" s="508"/>
      <c r="H268" s="257"/>
      <c r="I268" s="257"/>
      <c r="J268" s="257"/>
      <c r="K268" s="257"/>
      <c r="L268" s="257"/>
      <c r="M268" s="257"/>
      <c r="N268" s="257"/>
      <c r="O268" s="257"/>
      <c r="P268" s="257"/>
      <c r="Q268" s="257"/>
      <c r="R268" s="257"/>
      <c r="S268" s="257"/>
      <c r="T268" s="257"/>
    </row>
    <row r="269" spans="1:20">
      <c r="A269" s="257"/>
      <c r="B269" s="257"/>
      <c r="C269" s="257"/>
      <c r="D269" s="257"/>
      <c r="E269" s="257"/>
      <c r="F269" s="257"/>
      <c r="G269" s="257"/>
      <c r="H269" s="257"/>
      <c r="I269" s="257"/>
      <c r="J269" s="257"/>
      <c r="K269" s="257"/>
      <c r="L269" s="257"/>
      <c r="M269" s="257"/>
      <c r="N269" s="257"/>
      <c r="O269" s="257"/>
      <c r="P269" s="257"/>
      <c r="Q269" s="257"/>
      <c r="R269" s="257"/>
      <c r="S269" s="257"/>
      <c r="T269" s="257"/>
    </row>
    <row r="270" spans="1:20">
      <c r="A270" s="257"/>
      <c r="B270" s="257"/>
      <c r="C270" s="257"/>
      <c r="D270" s="257"/>
      <c r="E270" s="257"/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  <c r="S270" s="257"/>
      <c r="T270" s="257"/>
    </row>
    <row r="271" spans="1:20">
      <c r="A271" s="257"/>
      <c r="B271" s="257"/>
      <c r="C271" s="257"/>
      <c r="D271" s="257"/>
      <c r="E271" s="257"/>
      <c r="F271" s="257"/>
      <c r="G271" s="257"/>
      <c r="H271" s="257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  <c r="S271" s="257"/>
      <c r="T271" s="257"/>
    </row>
    <row r="272" spans="1:20">
      <c r="A272" s="257"/>
      <c r="B272" s="257"/>
      <c r="C272" s="257"/>
      <c r="D272" s="257"/>
      <c r="E272" s="257"/>
      <c r="F272" s="257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7"/>
      <c r="S272" s="257"/>
      <c r="T272" s="257"/>
    </row>
    <row r="273" spans="1:20">
      <c r="A273" s="257"/>
      <c r="B273" s="257"/>
      <c r="C273" s="257"/>
      <c r="D273" s="257"/>
      <c r="E273" s="257"/>
      <c r="F273" s="257"/>
      <c r="G273" s="257"/>
      <c r="H273" s="257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  <c r="S273" s="257"/>
      <c r="T273" s="257"/>
    </row>
    <row r="274" spans="1:20">
      <c r="A274" s="257"/>
      <c r="B274" s="257"/>
      <c r="C274" s="257"/>
      <c r="D274" s="257"/>
      <c r="E274" s="257"/>
      <c r="F274" s="257"/>
      <c r="G274" s="257"/>
      <c r="H274" s="257"/>
      <c r="I274" s="257"/>
      <c r="J274" s="257"/>
      <c r="K274" s="257"/>
      <c r="L274" s="257"/>
      <c r="M274" s="257"/>
      <c r="N274" s="257"/>
      <c r="O274" s="257"/>
      <c r="P274" s="257"/>
      <c r="Q274" s="257"/>
      <c r="R274" s="257"/>
      <c r="S274" s="257"/>
      <c r="T274" s="257"/>
    </row>
    <row r="275" spans="1:20">
      <c r="A275" s="257"/>
      <c r="B275" s="257"/>
      <c r="C275" s="257"/>
      <c r="D275" s="257"/>
      <c r="E275" s="257"/>
      <c r="F275" s="257"/>
      <c r="G275" s="257"/>
      <c r="H275" s="257"/>
      <c r="I275" s="257"/>
      <c r="J275" s="257"/>
      <c r="K275" s="257"/>
      <c r="L275" s="257"/>
      <c r="M275" s="257"/>
      <c r="N275" s="257"/>
      <c r="O275" s="257"/>
      <c r="P275" s="257"/>
      <c r="Q275" s="257"/>
      <c r="R275" s="257"/>
      <c r="S275" s="257"/>
      <c r="T275" s="257"/>
    </row>
    <row r="276" spans="1:20">
      <c r="A276" s="257"/>
      <c r="B276" s="257"/>
      <c r="C276" s="257"/>
      <c r="D276" s="257"/>
      <c r="E276" s="257"/>
      <c r="F276" s="257"/>
      <c r="G276" s="257"/>
      <c r="H276" s="257"/>
      <c r="I276" s="257"/>
      <c r="J276" s="257"/>
      <c r="K276" s="257"/>
      <c r="L276" s="257"/>
      <c r="M276" s="257"/>
      <c r="N276" s="257"/>
      <c r="O276" s="257"/>
      <c r="P276" s="257"/>
      <c r="Q276" s="257"/>
      <c r="R276" s="257"/>
      <c r="S276" s="257"/>
      <c r="T276" s="257"/>
    </row>
    <row r="277" spans="1:20">
      <c r="A277" s="257"/>
      <c r="B277" s="257"/>
      <c r="C277" s="257"/>
      <c r="D277" s="257"/>
      <c r="E277" s="257"/>
      <c r="F277" s="257"/>
      <c r="G277" s="257"/>
      <c r="H277" s="257"/>
      <c r="I277" s="257"/>
      <c r="J277" s="257"/>
      <c r="K277" s="257"/>
      <c r="L277" s="257"/>
      <c r="M277" s="257"/>
      <c r="N277" s="257"/>
      <c r="O277" s="257"/>
      <c r="P277" s="257"/>
      <c r="Q277" s="257"/>
      <c r="R277" s="257"/>
      <c r="S277" s="257"/>
      <c r="T277" s="257"/>
    </row>
    <row r="278" spans="1:20">
      <c r="A278" s="257"/>
      <c r="B278" s="257"/>
      <c r="C278" s="257"/>
      <c r="D278" s="257"/>
      <c r="E278" s="257"/>
      <c r="F278" s="257"/>
      <c r="G278" s="257"/>
      <c r="H278" s="257"/>
      <c r="I278" s="257"/>
      <c r="J278" s="257"/>
      <c r="K278" s="257"/>
      <c r="L278" s="257"/>
      <c r="M278" s="257"/>
      <c r="N278" s="257"/>
      <c r="O278" s="257"/>
      <c r="P278" s="257"/>
      <c r="Q278" s="257"/>
      <c r="R278" s="257"/>
      <c r="S278" s="257"/>
      <c r="T278" s="257"/>
    </row>
    <row r="279" spans="1:20">
      <c r="A279" s="257"/>
      <c r="B279" s="257"/>
      <c r="C279" s="257"/>
      <c r="D279" s="257"/>
      <c r="E279" s="257"/>
      <c r="F279" s="257"/>
      <c r="G279" s="257"/>
      <c r="H279" s="257"/>
      <c r="I279" s="257"/>
      <c r="J279" s="257"/>
      <c r="K279" s="257"/>
      <c r="L279" s="257"/>
      <c r="M279" s="257"/>
      <c r="N279" s="257"/>
      <c r="O279" s="257"/>
      <c r="P279" s="257"/>
      <c r="Q279" s="257"/>
      <c r="R279" s="257"/>
      <c r="S279" s="257"/>
      <c r="T279" s="257"/>
    </row>
    <row r="280" spans="1:20">
      <c r="A280" s="257"/>
      <c r="B280" s="257"/>
      <c r="C280" s="257"/>
      <c r="D280" s="257"/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  <c r="P280" s="257"/>
      <c r="Q280" s="257"/>
      <c r="R280" s="257"/>
      <c r="S280" s="257"/>
      <c r="T280" s="257"/>
    </row>
    <row r="281" spans="1:20">
      <c r="A281" s="257"/>
      <c r="B281" s="257"/>
      <c r="C281" s="257"/>
      <c r="D281" s="257"/>
      <c r="E281" s="257"/>
      <c r="F281" s="257"/>
      <c r="G281" s="257"/>
      <c r="H281" s="257"/>
      <c r="I281" s="257"/>
      <c r="J281" s="257"/>
      <c r="K281" s="257"/>
      <c r="L281" s="257"/>
      <c r="M281" s="257"/>
      <c r="N281" s="257"/>
      <c r="O281" s="257"/>
      <c r="P281" s="257"/>
      <c r="Q281" s="257"/>
      <c r="R281" s="257"/>
      <c r="S281" s="257"/>
      <c r="T281" s="257"/>
    </row>
    <row r="282" spans="1:20">
      <c r="A282" s="257"/>
      <c r="B282" s="257"/>
      <c r="C282" s="257"/>
      <c r="D282" s="257"/>
      <c r="E282" s="257"/>
      <c r="F282" s="257"/>
      <c r="G282" s="257"/>
      <c r="H282" s="257"/>
      <c r="I282" s="257"/>
      <c r="J282" s="257"/>
      <c r="K282" s="257"/>
      <c r="L282" s="257"/>
      <c r="M282" s="257"/>
      <c r="N282" s="257"/>
      <c r="O282" s="257"/>
      <c r="P282" s="257"/>
      <c r="Q282" s="257"/>
      <c r="R282" s="257"/>
      <c r="S282" s="257"/>
      <c r="T282" s="257"/>
    </row>
    <row r="283" spans="1:20">
      <c r="A283" s="257"/>
      <c r="B283" s="257"/>
      <c r="C283" s="257"/>
      <c r="D283" s="257"/>
      <c r="E283" s="257"/>
      <c r="F283" s="257"/>
      <c r="G283" s="257"/>
      <c r="H283" s="257"/>
      <c r="I283" s="257"/>
      <c r="J283" s="257"/>
      <c r="K283" s="257"/>
      <c r="L283" s="257"/>
      <c r="M283" s="257"/>
      <c r="N283" s="257"/>
      <c r="O283" s="257"/>
      <c r="P283" s="257"/>
      <c r="Q283" s="257"/>
      <c r="R283" s="257"/>
      <c r="S283" s="257"/>
      <c r="T283" s="257"/>
    </row>
    <row r="284" spans="1:20">
      <c r="A284" s="257"/>
      <c r="B284" s="257"/>
      <c r="C284" s="257"/>
      <c r="D284" s="257"/>
      <c r="E284" s="257"/>
      <c r="F284" s="257"/>
      <c r="G284" s="257"/>
      <c r="H284" s="257"/>
      <c r="I284" s="257"/>
      <c r="J284" s="257"/>
      <c r="K284" s="257"/>
      <c r="L284" s="257"/>
      <c r="M284" s="257"/>
      <c r="N284" s="257"/>
      <c r="O284" s="257"/>
      <c r="P284" s="257"/>
      <c r="Q284" s="257"/>
      <c r="R284" s="257"/>
      <c r="S284" s="257"/>
      <c r="T284" s="257"/>
    </row>
    <row r="285" spans="1:20">
      <c r="A285" s="257"/>
      <c r="B285" s="257"/>
      <c r="C285" s="257"/>
      <c r="D285" s="257"/>
      <c r="E285" s="257"/>
      <c r="F285" s="257"/>
      <c r="G285" s="257"/>
      <c r="H285" s="257"/>
      <c r="I285" s="257"/>
      <c r="J285" s="257"/>
      <c r="K285" s="257"/>
      <c r="L285" s="257"/>
      <c r="M285" s="257"/>
      <c r="N285" s="257"/>
      <c r="O285" s="257"/>
      <c r="P285" s="257"/>
      <c r="Q285" s="257"/>
      <c r="R285" s="257"/>
      <c r="S285" s="257"/>
      <c r="T285" s="257"/>
    </row>
    <row r="286" spans="1:20">
      <c r="A286" s="257"/>
      <c r="B286" s="257"/>
      <c r="C286" s="257"/>
      <c r="D286" s="257"/>
      <c r="E286" s="257"/>
      <c r="F286" s="257"/>
      <c r="G286" s="257"/>
      <c r="H286" s="257"/>
      <c r="I286" s="257"/>
      <c r="J286" s="257"/>
      <c r="K286" s="257"/>
      <c r="L286" s="257"/>
      <c r="M286" s="257"/>
      <c r="N286" s="257"/>
      <c r="O286" s="257"/>
      <c r="P286" s="257"/>
      <c r="Q286" s="257"/>
      <c r="R286" s="257"/>
      <c r="S286" s="257"/>
      <c r="T286" s="257"/>
    </row>
    <row r="287" spans="1:20">
      <c r="A287" s="257"/>
      <c r="B287" s="257"/>
      <c r="C287" s="257"/>
      <c r="D287" s="257"/>
      <c r="E287" s="257"/>
      <c r="F287" s="257"/>
      <c r="G287" s="257"/>
      <c r="H287" s="257"/>
      <c r="I287" s="257"/>
      <c r="J287" s="257"/>
      <c r="K287" s="257"/>
      <c r="L287" s="257"/>
      <c r="M287" s="257"/>
      <c r="N287" s="257"/>
      <c r="O287" s="257"/>
      <c r="P287" s="257"/>
      <c r="Q287" s="257"/>
      <c r="R287" s="257"/>
      <c r="S287" s="257"/>
      <c r="T287" s="257"/>
    </row>
    <row r="288" spans="1:20">
      <c r="A288" s="257"/>
      <c r="B288" s="257"/>
      <c r="C288" s="257"/>
      <c r="D288" s="257"/>
      <c r="E288" s="257"/>
      <c r="F288" s="257"/>
      <c r="G288" s="257"/>
      <c r="H288" s="257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  <c r="S288" s="257"/>
      <c r="T288" s="257"/>
    </row>
    <row r="289" spans="1:20">
      <c r="A289" s="61"/>
      <c r="B289" s="61"/>
      <c r="C289" s="61"/>
      <c r="D289" s="61"/>
      <c r="E289" s="61"/>
      <c r="F289" s="61"/>
      <c r="G289" s="61"/>
      <c r="H289" s="61"/>
      <c r="I289" s="61"/>
      <c r="S289" s="61"/>
      <c r="T289" s="61"/>
    </row>
    <row r="290" spans="1:20">
      <c r="A290" s="61"/>
      <c r="B290" s="61"/>
      <c r="C290" s="61"/>
      <c r="D290" s="61"/>
      <c r="E290" s="61"/>
      <c r="F290" s="61"/>
      <c r="G290" s="61"/>
      <c r="H290" s="61"/>
      <c r="I290" s="61"/>
      <c r="S290" s="61"/>
      <c r="T290" s="61"/>
    </row>
    <row r="291" spans="1:20">
      <c r="A291" s="61"/>
      <c r="B291" s="61"/>
      <c r="C291" s="61"/>
      <c r="D291" s="61"/>
      <c r="E291" s="61"/>
      <c r="F291" s="61"/>
      <c r="G291" s="61"/>
      <c r="H291" s="61"/>
      <c r="I291" s="61"/>
      <c r="S291" s="61"/>
      <c r="T291" s="61"/>
    </row>
    <row r="292" spans="1:20">
      <c r="A292" s="61"/>
      <c r="B292" s="61"/>
      <c r="C292" s="61"/>
      <c r="D292" s="61"/>
      <c r="E292" s="61"/>
      <c r="F292" s="61"/>
      <c r="G292" s="61"/>
      <c r="H292" s="61"/>
      <c r="I292" s="61"/>
      <c r="S292" s="61"/>
      <c r="T292" s="61"/>
    </row>
    <row r="293" spans="1:20">
      <c r="A293" s="61"/>
      <c r="B293" s="61"/>
      <c r="C293" s="61"/>
      <c r="D293" s="61"/>
      <c r="E293" s="61"/>
      <c r="F293" s="61"/>
      <c r="G293" s="61"/>
      <c r="H293" s="61"/>
      <c r="I293" s="61"/>
      <c r="S293" s="61"/>
      <c r="T293" s="61"/>
    </row>
    <row r="294" spans="1:20">
      <c r="A294" s="61"/>
      <c r="B294" s="61"/>
      <c r="C294" s="61"/>
      <c r="D294" s="61"/>
      <c r="E294" s="61"/>
      <c r="F294" s="61"/>
      <c r="G294" s="61"/>
      <c r="H294" s="61"/>
      <c r="I294" s="61"/>
      <c r="S294" s="61"/>
      <c r="T294" s="61"/>
    </row>
    <row r="295" spans="1:20">
      <c r="A295" s="61"/>
      <c r="B295" s="61"/>
      <c r="C295" s="61"/>
      <c r="D295" s="61"/>
      <c r="E295" s="61"/>
      <c r="F295" s="61"/>
      <c r="G295" s="61"/>
      <c r="H295" s="61"/>
      <c r="I295" s="61"/>
      <c r="S295" s="61"/>
      <c r="T295" s="61"/>
    </row>
    <row r="296" spans="1:20">
      <c r="A296" s="61"/>
      <c r="B296" s="61"/>
      <c r="C296" s="61"/>
      <c r="D296" s="61"/>
      <c r="E296" s="61"/>
      <c r="F296" s="61"/>
      <c r="G296" s="61"/>
      <c r="H296" s="61"/>
      <c r="I296" s="61"/>
      <c r="S296" s="61"/>
      <c r="T296" s="61"/>
    </row>
    <row r="297" spans="1:20">
      <c r="A297" s="61"/>
      <c r="B297" s="61"/>
      <c r="C297" s="61"/>
      <c r="D297" s="61"/>
      <c r="E297" s="61"/>
      <c r="F297" s="61"/>
      <c r="G297" s="61"/>
      <c r="H297" s="61"/>
      <c r="I297" s="61"/>
      <c r="S297" s="61"/>
      <c r="T297" s="61"/>
    </row>
    <row r="298" spans="1:20">
      <c r="A298" s="61"/>
      <c r="B298" s="61"/>
      <c r="C298" s="61"/>
      <c r="D298" s="61"/>
      <c r="E298" s="61"/>
      <c r="F298" s="61"/>
      <c r="G298" s="61"/>
      <c r="H298" s="61"/>
      <c r="I298" s="61"/>
      <c r="S298" s="61"/>
      <c r="T298" s="61"/>
    </row>
    <row r="299" spans="1:20">
      <c r="A299" s="61"/>
      <c r="B299" s="61"/>
      <c r="C299" s="61"/>
      <c r="D299" s="61"/>
      <c r="E299" s="61"/>
      <c r="F299" s="61"/>
      <c r="G299" s="61"/>
      <c r="H299" s="61"/>
      <c r="I299" s="61"/>
      <c r="S299" s="61"/>
      <c r="T299" s="61"/>
    </row>
    <row r="300" spans="1:20">
      <c r="A300" s="61"/>
      <c r="B300" s="61"/>
      <c r="C300" s="61"/>
      <c r="D300" s="61"/>
      <c r="E300" s="61"/>
      <c r="F300" s="61"/>
      <c r="G300" s="61"/>
      <c r="H300" s="61"/>
      <c r="I300" s="61"/>
      <c r="S300" s="61"/>
      <c r="T300" s="61"/>
    </row>
    <row r="301" spans="1:20">
      <c r="A301" s="61"/>
      <c r="B301" s="61"/>
      <c r="C301" s="61"/>
      <c r="D301" s="61"/>
      <c r="E301" s="61"/>
      <c r="F301" s="61"/>
      <c r="G301" s="61"/>
      <c r="H301" s="61"/>
      <c r="I301" s="61"/>
      <c r="S301" s="61"/>
      <c r="T301" s="61"/>
    </row>
    <row r="302" spans="1:20">
      <c r="A302" s="61"/>
      <c r="B302" s="61"/>
      <c r="C302" s="61"/>
      <c r="D302" s="61"/>
      <c r="E302" s="61"/>
      <c r="F302" s="61"/>
      <c r="G302" s="61"/>
      <c r="H302" s="61"/>
      <c r="I302" s="61"/>
      <c r="S302" s="61"/>
      <c r="T302" s="61"/>
    </row>
    <row r="303" spans="1:20">
      <c r="A303" s="61"/>
      <c r="B303" s="61"/>
      <c r="C303" s="61"/>
      <c r="D303" s="61"/>
      <c r="E303" s="61"/>
      <c r="F303" s="61"/>
      <c r="G303" s="61"/>
      <c r="H303" s="61"/>
      <c r="I303" s="61"/>
      <c r="S303" s="61"/>
      <c r="T303" s="61"/>
    </row>
    <row r="304" spans="1:20">
      <c r="A304" s="61"/>
      <c r="B304" s="61"/>
      <c r="C304" s="61"/>
      <c r="D304" s="61"/>
      <c r="E304" s="61"/>
      <c r="F304" s="61"/>
      <c r="G304" s="61"/>
      <c r="H304" s="61"/>
      <c r="I304" s="61"/>
      <c r="S304" s="61"/>
      <c r="T304" s="61"/>
    </row>
    <row r="305" spans="1:20">
      <c r="A305" s="61"/>
      <c r="B305" s="61"/>
      <c r="C305" s="61"/>
      <c r="D305" s="61"/>
      <c r="E305" s="61"/>
      <c r="F305" s="61"/>
      <c r="G305" s="61"/>
      <c r="H305" s="61"/>
      <c r="I305" s="61"/>
      <c r="S305" s="61"/>
      <c r="T305" s="61"/>
    </row>
    <row r="306" spans="1:20">
      <c r="A306" s="61"/>
      <c r="B306" s="61"/>
      <c r="C306" s="61"/>
      <c r="D306" s="61"/>
      <c r="E306" s="61"/>
      <c r="F306" s="61"/>
      <c r="G306" s="61"/>
      <c r="H306" s="61"/>
      <c r="I306" s="61"/>
      <c r="S306" s="61"/>
      <c r="T306" s="61"/>
    </row>
    <row r="307" spans="1:20">
      <c r="A307" s="61"/>
      <c r="B307" s="61"/>
      <c r="C307" s="61"/>
      <c r="D307" s="61"/>
      <c r="E307" s="61"/>
      <c r="F307" s="61"/>
      <c r="G307" s="61"/>
      <c r="H307" s="61"/>
      <c r="I307" s="61"/>
      <c r="S307" s="61"/>
      <c r="T307" s="61"/>
    </row>
    <row r="308" spans="1:20">
      <c r="A308" s="61"/>
      <c r="B308" s="61"/>
      <c r="C308" s="61"/>
      <c r="D308" s="61"/>
      <c r="E308" s="61"/>
      <c r="F308" s="61"/>
      <c r="G308" s="61"/>
      <c r="H308" s="61"/>
      <c r="I308" s="61"/>
      <c r="S308" s="61"/>
      <c r="T308" s="61"/>
    </row>
    <row r="309" spans="1:20">
      <c r="A309" s="61"/>
      <c r="B309" s="61"/>
      <c r="C309" s="61"/>
      <c r="D309" s="61"/>
      <c r="E309" s="61"/>
      <c r="F309" s="61"/>
      <c r="G309" s="61"/>
      <c r="H309" s="61"/>
      <c r="I309" s="61"/>
      <c r="S309" s="61"/>
      <c r="T309" s="61"/>
    </row>
    <row r="310" spans="1:20">
      <c r="A310" s="61"/>
      <c r="B310" s="61"/>
      <c r="C310" s="61"/>
      <c r="D310" s="61"/>
      <c r="E310" s="61"/>
      <c r="F310" s="61"/>
      <c r="G310" s="61"/>
      <c r="H310" s="61"/>
      <c r="I310" s="61"/>
      <c r="S310" s="61"/>
      <c r="T310" s="61"/>
    </row>
    <row r="311" spans="1:20">
      <c r="A311" s="61"/>
      <c r="B311" s="61"/>
      <c r="C311" s="61"/>
      <c r="D311" s="61"/>
      <c r="E311" s="61"/>
      <c r="F311" s="61"/>
      <c r="G311" s="61"/>
      <c r="H311" s="61"/>
      <c r="I311" s="61"/>
      <c r="S311" s="61"/>
      <c r="T311" s="61"/>
    </row>
    <row r="312" spans="1:20">
      <c r="A312" s="61"/>
      <c r="B312" s="61"/>
      <c r="C312" s="61"/>
      <c r="D312" s="61"/>
      <c r="E312" s="61"/>
      <c r="F312" s="61"/>
      <c r="G312" s="61"/>
      <c r="H312" s="61"/>
      <c r="I312" s="61"/>
      <c r="S312" s="61"/>
      <c r="T312" s="61"/>
    </row>
    <row r="313" spans="1:20">
      <c r="A313" s="61"/>
      <c r="B313" s="61"/>
      <c r="C313" s="61"/>
      <c r="D313" s="61"/>
      <c r="E313" s="61"/>
      <c r="F313" s="61"/>
      <c r="G313" s="61"/>
      <c r="H313" s="61"/>
      <c r="I313" s="61"/>
      <c r="S313" s="61"/>
      <c r="T313" s="61"/>
    </row>
    <row r="314" spans="1:20">
      <c r="A314" s="61"/>
      <c r="B314" s="61"/>
      <c r="C314" s="61"/>
      <c r="D314" s="61"/>
      <c r="E314" s="61"/>
      <c r="F314" s="61"/>
      <c r="G314" s="61"/>
      <c r="H314" s="61"/>
      <c r="I314" s="61"/>
      <c r="S314" s="61"/>
      <c r="T314" s="61"/>
    </row>
    <row r="315" spans="1:20">
      <c r="A315" s="61"/>
      <c r="B315" s="61"/>
      <c r="C315" s="61"/>
      <c r="D315" s="61"/>
      <c r="E315" s="61"/>
      <c r="F315" s="61"/>
      <c r="G315" s="61"/>
      <c r="H315" s="61"/>
      <c r="I315" s="61"/>
      <c r="S315" s="61"/>
      <c r="T315" s="61"/>
    </row>
    <row r="316" spans="1:20">
      <c r="A316" s="61"/>
      <c r="B316" s="61"/>
      <c r="C316" s="61"/>
      <c r="D316" s="61"/>
      <c r="E316" s="61"/>
      <c r="F316" s="61"/>
      <c r="G316" s="61"/>
      <c r="H316" s="61"/>
      <c r="I316" s="61"/>
      <c r="S316" s="61"/>
      <c r="T316" s="61"/>
    </row>
    <row r="317" spans="1:20">
      <c r="A317" s="61"/>
      <c r="B317" s="61"/>
      <c r="C317" s="61"/>
      <c r="D317" s="61"/>
      <c r="E317" s="61"/>
      <c r="F317" s="61"/>
      <c r="G317" s="61"/>
      <c r="H317" s="61"/>
      <c r="I317" s="61"/>
      <c r="S317" s="61"/>
      <c r="T317" s="61"/>
    </row>
    <row r="318" spans="1:20">
      <c r="A318" s="61"/>
      <c r="B318" s="61"/>
      <c r="C318" s="61"/>
      <c r="D318" s="61"/>
      <c r="E318" s="61"/>
      <c r="F318" s="61"/>
      <c r="G318" s="61"/>
      <c r="H318" s="61"/>
      <c r="I318" s="61"/>
      <c r="S318" s="61"/>
      <c r="T318" s="61"/>
    </row>
    <row r="319" spans="1:20">
      <c r="A319" s="61"/>
      <c r="B319" s="61"/>
      <c r="C319" s="61"/>
      <c r="D319" s="61"/>
      <c r="E319" s="61"/>
      <c r="F319" s="61"/>
      <c r="G319" s="61"/>
      <c r="H319" s="61"/>
      <c r="I319" s="61"/>
      <c r="S319" s="61"/>
      <c r="T319" s="61"/>
    </row>
    <row r="320" spans="1:20">
      <c r="A320" s="61"/>
      <c r="B320" s="61"/>
      <c r="C320" s="61"/>
      <c r="D320" s="61"/>
      <c r="E320" s="61"/>
      <c r="F320" s="61"/>
      <c r="G320" s="61"/>
      <c r="H320" s="61"/>
      <c r="I320" s="61"/>
      <c r="S320" s="61"/>
      <c r="T320" s="61"/>
    </row>
    <row r="321" spans="1:20">
      <c r="A321" s="61"/>
      <c r="B321" s="61"/>
      <c r="C321" s="61"/>
      <c r="D321" s="61"/>
      <c r="E321" s="61"/>
      <c r="F321" s="61"/>
      <c r="G321" s="61"/>
      <c r="H321" s="61"/>
      <c r="I321" s="61"/>
      <c r="S321" s="61"/>
      <c r="T321" s="61"/>
    </row>
    <row r="322" spans="1:20">
      <c r="A322" s="61"/>
      <c r="B322" s="61"/>
      <c r="C322" s="61"/>
      <c r="D322" s="61"/>
      <c r="E322" s="61"/>
      <c r="F322" s="61"/>
      <c r="G322" s="61"/>
      <c r="H322" s="61"/>
      <c r="I322" s="61"/>
      <c r="S322" s="61"/>
      <c r="T322" s="61"/>
    </row>
  </sheetData>
  <mergeCells count="235">
    <mergeCell ref="A174:A186"/>
    <mergeCell ref="B80:B86"/>
    <mergeCell ref="I201:M202"/>
    <mergeCell ref="N201:R202"/>
    <mergeCell ref="T201:T203"/>
    <mergeCell ref="H227:H228"/>
    <mergeCell ref="S227:S228"/>
    <mergeCell ref="A190:G190"/>
    <mergeCell ref="A197:T197"/>
    <mergeCell ref="A198:T198"/>
    <mergeCell ref="A188:T188"/>
    <mergeCell ref="A189:T189"/>
    <mergeCell ref="B227:B228"/>
    <mergeCell ref="C227:C228"/>
    <mergeCell ref="D227:D228"/>
    <mergeCell ref="E227:E228"/>
    <mergeCell ref="F227:F228"/>
    <mergeCell ref="G227:G228"/>
    <mergeCell ref="A214:T214"/>
    <mergeCell ref="A215:T215"/>
    <mergeCell ref="A216:G216"/>
    <mergeCell ref="A222:T222"/>
    <mergeCell ref="A223:T223"/>
    <mergeCell ref="A226:A228"/>
    <mergeCell ref="F42:H42"/>
    <mergeCell ref="I42:M43"/>
    <mergeCell ref="N42:R43"/>
    <mergeCell ref="T42:T44"/>
    <mergeCell ref="S145:S146"/>
    <mergeCell ref="A131:T131"/>
    <mergeCell ref="A132:T132"/>
    <mergeCell ref="A133:G133"/>
    <mergeCell ref="I128:I130"/>
    <mergeCell ref="S128:S130"/>
    <mergeCell ref="T128:T130"/>
    <mergeCell ref="A117:A130"/>
    <mergeCell ref="E145:E146"/>
    <mergeCell ref="F145:F146"/>
    <mergeCell ref="G145:G146"/>
    <mergeCell ref="H145:H146"/>
    <mergeCell ref="A140:T140"/>
    <mergeCell ref="A141:T141"/>
    <mergeCell ref="A144:A146"/>
    <mergeCell ref="B144:E144"/>
    <mergeCell ref="B145:B146"/>
    <mergeCell ref="C145:C146"/>
    <mergeCell ref="D145:D146"/>
    <mergeCell ref="F144:H144"/>
    <mergeCell ref="B260:B263"/>
    <mergeCell ref="A265:T265"/>
    <mergeCell ref="A266:T266"/>
    <mergeCell ref="A267:G267"/>
    <mergeCell ref="F77:H77"/>
    <mergeCell ref="I77:M78"/>
    <mergeCell ref="N77:R78"/>
    <mergeCell ref="T77:T79"/>
    <mergeCell ref="A259:A263"/>
    <mergeCell ref="F259:F263"/>
    <mergeCell ref="G259:G263"/>
    <mergeCell ref="H259:H263"/>
    <mergeCell ref="I259:I263"/>
    <mergeCell ref="B256:B258"/>
    <mergeCell ref="F256:F258"/>
    <mergeCell ref="G256:G258"/>
    <mergeCell ref="H256:H258"/>
    <mergeCell ref="I256:I258"/>
    <mergeCell ref="A229:A258"/>
    <mergeCell ref="B229:B255"/>
    <mergeCell ref="F253:F255"/>
    <mergeCell ref="G253:G255"/>
    <mergeCell ref="H253:H255"/>
    <mergeCell ref="I253:I255"/>
    <mergeCell ref="B226:E226"/>
    <mergeCell ref="F226:H226"/>
    <mergeCell ref="I226:M227"/>
    <mergeCell ref="N226:R227"/>
    <mergeCell ref="T226:T228"/>
    <mergeCell ref="A207:A212"/>
    <mergeCell ref="B208:B212"/>
    <mergeCell ref="F210:F212"/>
    <mergeCell ref="G210:G212"/>
    <mergeCell ref="H210:H212"/>
    <mergeCell ref="I210:I212"/>
    <mergeCell ref="S206:S208"/>
    <mergeCell ref="T206:T208"/>
    <mergeCell ref="S202:S203"/>
    <mergeCell ref="A205:A206"/>
    <mergeCell ref="F206:F208"/>
    <mergeCell ref="G206:G208"/>
    <mergeCell ref="H206:H208"/>
    <mergeCell ref="I206:I208"/>
    <mergeCell ref="D202:D203"/>
    <mergeCell ref="E202:E203"/>
    <mergeCell ref="F202:F203"/>
    <mergeCell ref="G202:G203"/>
    <mergeCell ref="H202:H203"/>
    <mergeCell ref="A201:A203"/>
    <mergeCell ref="B201:E201"/>
    <mergeCell ref="B202:B203"/>
    <mergeCell ref="C202:C203"/>
    <mergeCell ref="F201:H201"/>
    <mergeCell ref="B174:B176"/>
    <mergeCell ref="B177:B182"/>
    <mergeCell ref="B183:B186"/>
    <mergeCell ref="F183:F186"/>
    <mergeCell ref="G183:G186"/>
    <mergeCell ref="S171:S180"/>
    <mergeCell ref="T171:T180"/>
    <mergeCell ref="F171:F180"/>
    <mergeCell ref="G171:G180"/>
    <mergeCell ref="H171:H180"/>
    <mergeCell ref="I171:I180"/>
    <mergeCell ref="H183:H186"/>
    <mergeCell ref="I183:I186"/>
    <mergeCell ref="S183:S186"/>
    <mergeCell ref="T183:T186"/>
    <mergeCell ref="S169:S170"/>
    <mergeCell ref="T169:T170"/>
    <mergeCell ref="S167:S168"/>
    <mergeCell ref="A169:A173"/>
    <mergeCell ref="B169:B172"/>
    <mergeCell ref="F169:F170"/>
    <mergeCell ref="G169:G170"/>
    <mergeCell ref="H169:H170"/>
    <mergeCell ref="I169:I170"/>
    <mergeCell ref="F167:F168"/>
    <mergeCell ref="G167:G168"/>
    <mergeCell ref="H167:H168"/>
    <mergeCell ref="I166:M167"/>
    <mergeCell ref="N166:R167"/>
    <mergeCell ref="T166:T168"/>
    <mergeCell ref="A163:T163"/>
    <mergeCell ref="A166:A168"/>
    <mergeCell ref="B166:E166"/>
    <mergeCell ref="B167:B168"/>
    <mergeCell ref="C167:C168"/>
    <mergeCell ref="D167:D168"/>
    <mergeCell ref="E167:E168"/>
    <mergeCell ref="B150:B154"/>
    <mergeCell ref="A156:T156"/>
    <mergeCell ref="A157:T157"/>
    <mergeCell ref="A158:G158"/>
    <mergeCell ref="A162:T162"/>
    <mergeCell ref="S147:S154"/>
    <mergeCell ref="T147:T154"/>
    <mergeCell ref="A147:A154"/>
    <mergeCell ref="B147:B149"/>
    <mergeCell ref="F147:F154"/>
    <mergeCell ref="G147:G154"/>
    <mergeCell ref="H147:H154"/>
    <mergeCell ref="I147:I154"/>
    <mergeCell ref="F166:H166"/>
    <mergeCell ref="I144:M145"/>
    <mergeCell ref="N144:R145"/>
    <mergeCell ref="T144:T146"/>
    <mergeCell ref="B117:B120"/>
    <mergeCell ref="B121:B130"/>
    <mergeCell ref="F128:F130"/>
    <mergeCell ref="G128:G130"/>
    <mergeCell ref="H128:H130"/>
    <mergeCell ref="H115:H116"/>
    <mergeCell ref="S115:S116"/>
    <mergeCell ref="B115:B116"/>
    <mergeCell ref="C115:C116"/>
    <mergeCell ref="D115:D116"/>
    <mergeCell ref="E115:E116"/>
    <mergeCell ref="F115:F116"/>
    <mergeCell ref="G115:G116"/>
    <mergeCell ref="I114:M115"/>
    <mergeCell ref="N114:R115"/>
    <mergeCell ref="A104:T104"/>
    <mergeCell ref="A105:T105"/>
    <mergeCell ref="A106:G106"/>
    <mergeCell ref="A110:T110"/>
    <mergeCell ref="A111:T111"/>
    <mergeCell ref="A114:A116"/>
    <mergeCell ref="B114:E114"/>
    <mergeCell ref="S78:S79"/>
    <mergeCell ref="A80:A93"/>
    <mergeCell ref="B87:B93"/>
    <mergeCell ref="A94:A102"/>
    <mergeCell ref="B94:B102"/>
    <mergeCell ref="F78:F79"/>
    <mergeCell ref="G78:G79"/>
    <mergeCell ref="H78:H79"/>
    <mergeCell ref="F114:H114"/>
    <mergeCell ref="T114:T116"/>
    <mergeCell ref="A74:T74"/>
    <mergeCell ref="A77:A79"/>
    <mergeCell ref="B77:E77"/>
    <mergeCell ref="B78:B79"/>
    <mergeCell ref="C78:C79"/>
    <mergeCell ref="D78:D79"/>
    <mergeCell ref="E78:E79"/>
    <mergeCell ref="A45:A62"/>
    <mergeCell ref="B45:B62"/>
    <mergeCell ref="A64:T64"/>
    <mergeCell ref="A65:T65"/>
    <mergeCell ref="A66:G66"/>
    <mergeCell ref="A73:T73"/>
    <mergeCell ref="A27:A29"/>
    <mergeCell ref="B27:B29"/>
    <mergeCell ref="E6:E7"/>
    <mergeCell ref="F6:F7"/>
    <mergeCell ref="G6:G7"/>
    <mergeCell ref="H6:H7"/>
    <mergeCell ref="H43:H44"/>
    <mergeCell ref="S43:S44"/>
    <mergeCell ref="B43:B44"/>
    <mergeCell ref="C43:C44"/>
    <mergeCell ref="D43:D44"/>
    <mergeCell ref="E43:E44"/>
    <mergeCell ref="F43:F44"/>
    <mergeCell ref="G43:G44"/>
    <mergeCell ref="A31:T31"/>
    <mergeCell ref="A32:T32"/>
    <mergeCell ref="A33:G33"/>
    <mergeCell ref="A38:T38"/>
    <mergeCell ref="A39:T39"/>
    <mergeCell ref="A42:A44"/>
    <mergeCell ref="B42:E42"/>
    <mergeCell ref="I5:M6"/>
    <mergeCell ref="N5:R6"/>
    <mergeCell ref="T5:T7"/>
    <mergeCell ref="A1:T1"/>
    <mergeCell ref="A2:T2"/>
    <mergeCell ref="A5:A7"/>
    <mergeCell ref="B5:E5"/>
    <mergeCell ref="B6:B7"/>
    <mergeCell ref="C6:C7"/>
    <mergeCell ref="D6:D7"/>
    <mergeCell ref="S6:S7"/>
    <mergeCell ref="A8:A26"/>
    <mergeCell ref="B8:B26"/>
    <mergeCell ref="F5:H5"/>
  </mergeCells>
  <pageMargins left="0.31496062992125984" right="0.31496062992125984" top="0.35433070866141736" bottom="0" header="0.31496062992125984" footer="0.31496062992125984"/>
  <pageSetup paperSize="9"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P118"/>
  <sheetViews>
    <sheetView topLeftCell="G1" zoomScaleNormal="100" workbookViewId="0">
      <selection sqref="A1:V117"/>
    </sheetView>
  </sheetViews>
  <sheetFormatPr baseColWidth="10" defaultRowHeight="15"/>
  <cols>
    <col min="1" max="1" width="20.42578125" style="61" customWidth="1"/>
    <col min="2" max="2" width="5.28515625" style="61" customWidth="1"/>
    <col min="3" max="3" width="9" style="61" customWidth="1"/>
    <col min="4" max="4" width="5" style="61" customWidth="1"/>
    <col min="5" max="5" width="11.42578125" style="61"/>
    <col min="6" max="6" width="6.140625" style="61" customWidth="1"/>
    <col min="7" max="7" width="16" style="61" customWidth="1"/>
    <col min="8" max="8" width="5.7109375" style="61" customWidth="1"/>
    <col min="9" max="9" width="20.42578125" style="61" customWidth="1"/>
    <col min="10" max="10" width="8" style="61" customWidth="1"/>
    <col min="11" max="11" width="28" style="61" customWidth="1"/>
    <col min="12" max="12" width="15.42578125" style="61" customWidth="1"/>
    <col min="13" max="13" width="11.5703125" style="61" customWidth="1"/>
    <col min="14" max="14" width="32.42578125" style="61" customWidth="1"/>
    <col min="15" max="15" width="12.7109375" style="61" customWidth="1"/>
    <col min="16" max="16" width="9.140625" style="61" customWidth="1"/>
    <col min="17" max="17" width="8" style="61" customWidth="1"/>
    <col min="18" max="18" width="10" style="61" customWidth="1"/>
    <col min="19" max="19" width="9" style="61" customWidth="1"/>
    <col min="20" max="20" width="8.140625" style="61" customWidth="1"/>
    <col min="21" max="21" width="8.42578125" style="61" customWidth="1"/>
    <col min="22" max="22" width="7.140625" style="61" customWidth="1"/>
    <col min="23" max="16384" width="11.42578125" style="61"/>
  </cols>
  <sheetData>
    <row r="1" spans="1:3994">
      <c r="A1" s="673" t="s">
        <v>167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</row>
    <row r="2" spans="1:3994">
      <c r="A2" s="673" t="s">
        <v>168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</row>
    <row r="3" spans="1:3994" ht="15.75" thickBot="1">
      <c r="A3" s="88" t="s">
        <v>169</v>
      </c>
      <c r="B3" s="89"/>
      <c r="C3" s="89"/>
      <c r="D3" s="90"/>
      <c r="E3" s="89"/>
      <c r="F3" s="90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1:3994" ht="15" customHeight="1" thickBot="1">
      <c r="A4" s="740" t="s">
        <v>170</v>
      </c>
      <c r="B4" s="764" t="s">
        <v>171</v>
      </c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765"/>
      <c r="S4" s="766" t="s">
        <v>172</v>
      </c>
      <c r="T4" s="767"/>
      <c r="U4" s="767"/>
      <c r="V4" s="768"/>
    </row>
    <row r="5" spans="1:3994" ht="15" customHeight="1" thickBot="1">
      <c r="A5" s="741"/>
      <c r="B5" s="756" t="s">
        <v>173</v>
      </c>
      <c r="C5" s="817" t="s">
        <v>174</v>
      </c>
      <c r="D5" s="846" t="s">
        <v>173</v>
      </c>
      <c r="E5" s="817" t="s">
        <v>175</v>
      </c>
      <c r="F5" s="846" t="s">
        <v>173</v>
      </c>
      <c r="G5" s="817" t="s">
        <v>176</v>
      </c>
      <c r="H5" s="851" t="s">
        <v>173</v>
      </c>
      <c r="I5" s="817" t="s">
        <v>177</v>
      </c>
      <c r="J5" s="817" t="s">
        <v>178</v>
      </c>
      <c r="K5" s="817" t="s">
        <v>179</v>
      </c>
      <c r="L5" s="817" t="s">
        <v>180</v>
      </c>
      <c r="M5" s="846" t="s">
        <v>181</v>
      </c>
      <c r="N5" s="817" t="s">
        <v>182</v>
      </c>
      <c r="O5" s="758" t="s">
        <v>183</v>
      </c>
      <c r="P5" s="752" t="s">
        <v>184</v>
      </c>
      <c r="Q5" s="827" t="s">
        <v>185</v>
      </c>
      <c r="R5" s="758" t="s">
        <v>186</v>
      </c>
      <c r="S5" s="769"/>
      <c r="T5" s="770"/>
      <c r="U5" s="770"/>
      <c r="V5" s="771"/>
    </row>
    <row r="6" spans="1:3994" ht="23.25" thickBot="1">
      <c r="A6" s="741"/>
      <c r="B6" s="757"/>
      <c r="C6" s="780"/>
      <c r="D6" s="850"/>
      <c r="E6" s="780"/>
      <c r="F6" s="850"/>
      <c r="G6" s="780"/>
      <c r="H6" s="852"/>
      <c r="I6" s="745"/>
      <c r="J6" s="745"/>
      <c r="K6" s="745"/>
      <c r="L6" s="745"/>
      <c r="M6" s="847"/>
      <c r="N6" s="745"/>
      <c r="O6" s="848"/>
      <c r="P6" s="753"/>
      <c r="Q6" s="828"/>
      <c r="R6" s="848"/>
      <c r="S6" s="91" t="s">
        <v>187</v>
      </c>
      <c r="T6" s="92" t="s">
        <v>188</v>
      </c>
      <c r="U6" s="93" t="s">
        <v>189</v>
      </c>
      <c r="V6" s="94" t="s">
        <v>190</v>
      </c>
      <c r="ATN6" s="301"/>
      <c r="ATO6" s="301"/>
      <c r="ATP6" s="301"/>
      <c r="ATQ6" s="301"/>
      <c r="ATR6" s="301"/>
      <c r="ATS6" s="301"/>
      <c r="ATT6" s="301"/>
      <c r="ATU6" s="301"/>
      <c r="ATV6" s="301"/>
      <c r="ATW6" s="301"/>
      <c r="ATX6" s="301"/>
      <c r="ATY6" s="301"/>
      <c r="ATZ6" s="301"/>
      <c r="AUA6" s="301"/>
      <c r="AUB6" s="301"/>
      <c r="AUC6" s="301"/>
      <c r="AUD6" s="301"/>
      <c r="AUE6" s="301"/>
      <c r="AUF6" s="301"/>
      <c r="AUG6" s="301"/>
      <c r="AUH6" s="301"/>
      <c r="AUI6" s="301"/>
      <c r="AUJ6" s="301"/>
      <c r="AUK6" s="301"/>
      <c r="AUL6" s="301"/>
      <c r="AUM6" s="301"/>
      <c r="AUN6" s="301"/>
      <c r="AUO6" s="301"/>
      <c r="AUP6" s="301"/>
      <c r="AUQ6" s="301"/>
      <c r="AUR6" s="301"/>
      <c r="AUS6" s="301"/>
      <c r="AUT6" s="301"/>
      <c r="AUU6" s="301"/>
      <c r="AUV6" s="301"/>
      <c r="AUW6" s="301"/>
      <c r="AUX6" s="301"/>
      <c r="AUY6" s="301"/>
      <c r="AUZ6" s="301"/>
      <c r="AVA6" s="301"/>
      <c r="AVB6" s="301"/>
      <c r="AVC6" s="301"/>
      <c r="AVD6" s="301"/>
      <c r="AVE6" s="301"/>
      <c r="AVF6" s="301"/>
      <c r="AVG6" s="301"/>
      <c r="AVH6" s="301"/>
      <c r="AVI6" s="301"/>
      <c r="AVJ6" s="301"/>
      <c r="AVK6" s="301"/>
      <c r="AVL6" s="301"/>
      <c r="AVM6" s="301"/>
      <c r="AVN6" s="301"/>
      <c r="AVO6" s="301"/>
      <c r="AVP6" s="301"/>
      <c r="AVQ6" s="301"/>
      <c r="AVR6" s="301"/>
      <c r="AVS6" s="301"/>
      <c r="AVT6" s="301"/>
      <c r="AVU6" s="301"/>
      <c r="AVV6" s="301"/>
      <c r="AVW6" s="301"/>
      <c r="AVX6" s="301"/>
      <c r="AVY6" s="301"/>
      <c r="AVZ6" s="301"/>
      <c r="AWA6" s="301"/>
      <c r="AWB6" s="301"/>
      <c r="AWC6" s="301"/>
      <c r="AWD6" s="301"/>
      <c r="AWE6" s="301"/>
      <c r="AWF6" s="301"/>
      <c r="AWG6" s="301"/>
      <c r="AWH6" s="301"/>
      <c r="AWI6" s="301"/>
      <c r="AWJ6" s="301"/>
      <c r="AWK6" s="301"/>
      <c r="AWL6" s="301"/>
      <c r="AWM6" s="301"/>
      <c r="AWN6" s="301"/>
      <c r="AWO6" s="301"/>
      <c r="AWP6" s="301"/>
      <c r="AWQ6" s="301"/>
      <c r="AWR6" s="301"/>
      <c r="AWS6" s="301"/>
      <c r="AWT6" s="301"/>
      <c r="AWU6" s="301"/>
      <c r="AWV6" s="301"/>
      <c r="AWW6" s="301"/>
      <c r="AWX6" s="301"/>
      <c r="AWY6" s="301"/>
      <c r="AWZ6" s="301"/>
      <c r="AXA6" s="301"/>
      <c r="AXB6" s="301"/>
      <c r="AXC6" s="301"/>
      <c r="AXD6" s="301"/>
      <c r="AXE6" s="301"/>
      <c r="AXF6" s="301"/>
      <c r="AXG6" s="301"/>
      <c r="AXH6" s="301"/>
      <c r="AXI6" s="301"/>
      <c r="AXJ6" s="301"/>
      <c r="AXK6" s="301"/>
      <c r="AXL6" s="301"/>
      <c r="AXM6" s="301"/>
      <c r="AXN6" s="301"/>
      <c r="AXO6" s="301"/>
      <c r="AXP6" s="301"/>
      <c r="AXQ6" s="301"/>
      <c r="AXR6" s="301"/>
      <c r="AXS6" s="301"/>
      <c r="AXT6" s="301"/>
      <c r="AXU6" s="301"/>
      <c r="AXV6" s="301"/>
      <c r="AXW6" s="301"/>
      <c r="AXX6" s="301"/>
      <c r="AXY6" s="301"/>
      <c r="AXZ6" s="301"/>
      <c r="AYA6" s="301"/>
      <c r="AYB6" s="301"/>
      <c r="AYC6" s="301"/>
      <c r="AYD6" s="301"/>
      <c r="AYE6" s="301"/>
      <c r="AYF6" s="301"/>
      <c r="AYG6" s="301"/>
      <c r="AYH6" s="301"/>
      <c r="AYI6" s="301"/>
      <c r="AYJ6" s="301"/>
      <c r="AYK6" s="301"/>
      <c r="AYL6" s="301"/>
      <c r="AYM6" s="301"/>
      <c r="AYN6" s="301"/>
      <c r="AYO6" s="301"/>
      <c r="AYP6" s="301"/>
      <c r="AYQ6" s="301"/>
      <c r="AYR6" s="301"/>
      <c r="AYS6" s="301"/>
      <c r="AYT6" s="301"/>
      <c r="AYU6" s="301"/>
      <c r="AYV6" s="301"/>
      <c r="AYW6" s="301"/>
      <c r="AYX6" s="301"/>
      <c r="AYY6" s="301"/>
      <c r="AYZ6" s="301"/>
      <c r="AZA6" s="301"/>
      <c r="AZB6" s="301"/>
      <c r="AZC6" s="301"/>
      <c r="AZD6" s="301"/>
      <c r="AZE6" s="301"/>
      <c r="AZF6" s="301"/>
      <c r="AZG6" s="301"/>
      <c r="AZH6" s="301"/>
      <c r="AZI6" s="301"/>
      <c r="AZJ6" s="301"/>
      <c r="AZK6" s="301"/>
      <c r="AZL6" s="301"/>
      <c r="AZM6" s="301"/>
      <c r="AZN6" s="301"/>
      <c r="AZO6" s="301"/>
      <c r="AZP6" s="301"/>
      <c r="AZQ6" s="301"/>
      <c r="AZR6" s="301"/>
      <c r="AZS6" s="301"/>
      <c r="AZT6" s="301"/>
      <c r="AZU6" s="301"/>
      <c r="AZV6" s="301"/>
      <c r="AZW6" s="301"/>
      <c r="AZX6" s="301"/>
      <c r="AZY6" s="301"/>
      <c r="AZZ6" s="301"/>
      <c r="BAA6" s="301"/>
      <c r="BAB6" s="301"/>
      <c r="BAC6" s="301"/>
      <c r="BAD6" s="301"/>
      <c r="BAE6" s="301"/>
      <c r="BAF6" s="301"/>
      <c r="BAG6" s="301"/>
      <c r="BAH6" s="301"/>
      <c r="BAI6" s="301"/>
      <c r="BAJ6" s="301"/>
      <c r="BAK6" s="301"/>
      <c r="BAL6" s="301"/>
      <c r="BAM6" s="301"/>
      <c r="BAN6" s="301"/>
      <c r="BAO6" s="301"/>
      <c r="BAP6" s="301"/>
      <c r="BAQ6" s="301"/>
      <c r="BAR6" s="301"/>
      <c r="BAS6" s="301"/>
      <c r="BAT6" s="301"/>
      <c r="BAU6" s="301"/>
      <c r="BAV6" s="301"/>
      <c r="BAW6" s="301"/>
      <c r="BAX6" s="301"/>
      <c r="BAY6" s="301"/>
      <c r="BAZ6" s="301"/>
      <c r="BBA6" s="301"/>
      <c r="BBB6" s="301"/>
      <c r="BBC6" s="301"/>
      <c r="BBD6" s="301"/>
      <c r="BBE6" s="301"/>
      <c r="BBF6" s="301"/>
      <c r="BBG6" s="301"/>
      <c r="BBH6" s="301"/>
      <c r="BBI6" s="301"/>
      <c r="BBJ6" s="301"/>
      <c r="BBK6" s="301"/>
      <c r="BBL6" s="301"/>
      <c r="BBM6" s="301"/>
      <c r="BBN6" s="301"/>
      <c r="BBO6" s="301"/>
      <c r="BBP6" s="301"/>
      <c r="BBQ6" s="301"/>
      <c r="BBR6" s="301"/>
      <c r="BBS6" s="301"/>
      <c r="BBT6" s="301"/>
      <c r="BBU6" s="301"/>
      <c r="BBV6" s="301"/>
      <c r="BBW6" s="301"/>
      <c r="BBX6" s="301"/>
      <c r="BBY6" s="301"/>
      <c r="BBZ6" s="301"/>
      <c r="BCA6" s="301"/>
      <c r="BCB6" s="301"/>
      <c r="BCC6" s="301"/>
      <c r="BCD6" s="301"/>
      <c r="BCE6" s="301"/>
      <c r="BCF6" s="301"/>
      <c r="BCG6" s="301"/>
      <c r="BCH6" s="301"/>
      <c r="BCI6" s="301"/>
      <c r="BCJ6" s="301"/>
      <c r="BCK6" s="301"/>
      <c r="BCL6" s="301"/>
      <c r="BCM6" s="301"/>
      <c r="BCN6" s="301"/>
      <c r="BCO6" s="301"/>
      <c r="BCP6" s="301"/>
      <c r="BCQ6" s="301"/>
      <c r="BCR6" s="301"/>
      <c r="BCS6" s="301"/>
      <c r="BCT6" s="301"/>
      <c r="BCU6" s="301"/>
      <c r="BCV6" s="301"/>
      <c r="BCW6" s="301"/>
      <c r="BCX6" s="301"/>
      <c r="BCY6" s="301"/>
      <c r="BCZ6" s="301"/>
      <c r="BDA6" s="301"/>
      <c r="BDB6" s="301"/>
      <c r="BDC6" s="301"/>
      <c r="BDD6" s="301"/>
      <c r="BDE6" s="301"/>
      <c r="BDF6" s="301"/>
      <c r="BDG6" s="301"/>
      <c r="BDH6" s="301"/>
      <c r="BDI6" s="301"/>
      <c r="BDJ6" s="301"/>
      <c r="BDK6" s="301"/>
      <c r="BDL6" s="301"/>
      <c r="BDM6" s="301"/>
      <c r="BDN6" s="301"/>
      <c r="BDO6" s="301"/>
      <c r="BDP6" s="301"/>
      <c r="BDQ6" s="301"/>
      <c r="BDR6" s="301"/>
      <c r="BDS6" s="301"/>
      <c r="BDT6" s="301"/>
      <c r="BDU6" s="301"/>
      <c r="BDV6" s="301"/>
      <c r="BDW6" s="301"/>
      <c r="BDX6" s="301"/>
      <c r="BDY6" s="301"/>
      <c r="BDZ6" s="301"/>
      <c r="BEA6" s="301"/>
      <c r="BEB6" s="301"/>
      <c r="BEC6" s="301"/>
      <c r="BED6" s="301"/>
      <c r="BEE6" s="301"/>
      <c r="BEF6" s="301"/>
      <c r="BEG6" s="301"/>
      <c r="BEH6" s="301"/>
      <c r="BEI6" s="301"/>
      <c r="BEJ6" s="301"/>
      <c r="BEK6" s="301"/>
      <c r="BEL6" s="301"/>
      <c r="BEM6" s="301"/>
      <c r="BEN6" s="301"/>
      <c r="BEO6" s="301"/>
      <c r="BEP6" s="301"/>
      <c r="BEQ6" s="301"/>
      <c r="BER6" s="301"/>
      <c r="BES6" s="301"/>
      <c r="BET6" s="301"/>
      <c r="BEU6" s="301"/>
      <c r="BEV6" s="301"/>
      <c r="BEW6" s="301"/>
      <c r="BEX6" s="301"/>
      <c r="BEY6" s="301"/>
      <c r="BEZ6" s="301"/>
      <c r="BFA6" s="301"/>
      <c r="BFB6" s="301"/>
      <c r="BFC6" s="301"/>
      <c r="BFD6" s="301"/>
      <c r="BFE6" s="301"/>
      <c r="BFF6" s="301"/>
      <c r="BFG6" s="301"/>
      <c r="BFH6" s="301"/>
      <c r="BFI6" s="301"/>
      <c r="BFJ6" s="301"/>
      <c r="BFK6" s="301"/>
      <c r="BFL6" s="301"/>
      <c r="BFM6" s="301"/>
      <c r="BFN6" s="301"/>
      <c r="BFO6" s="301"/>
      <c r="BFP6" s="301"/>
      <c r="BFQ6" s="301"/>
      <c r="BFR6" s="301"/>
      <c r="BFS6" s="301"/>
      <c r="BFT6" s="301"/>
      <c r="BFU6" s="301"/>
      <c r="BFV6" s="301"/>
      <c r="BFW6" s="301"/>
      <c r="BFX6" s="301"/>
      <c r="BFY6" s="301"/>
      <c r="BFZ6" s="301"/>
      <c r="BGA6" s="301"/>
      <c r="BGB6" s="301"/>
      <c r="BGC6" s="301"/>
      <c r="BGD6" s="301"/>
      <c r="BGE6" s="301"/>
      <c r="BGF6" s="301"/>
      <c r="BGG6" s="301"/>
      <c r="BGH6" s="301"/>
      <c r="BGI6" s="301"/>
      <c r="BGJ6" s="301"/>
      <c r="BGK6" s="301"/>
      <c r="BGL6" s="301"/>
      <c r="BGM6" s="301"/>
      <c r="BGN6" s="301"/>
      <c r="BGO6" s="301"/>
      <c r="BGP6" s="301"/>
      <c r="BGQ6" s="301"/>
      <c r="BGR6" s="301"/>
      <c r="BGS6" s="301"/>
      <c r="BGT6" s="301"/>
      <c r="BGU6" s="301"/>
      <c r="BGV6" s="301"/>
      <c r="BGW6" s="301"/>
      <c r="BGX6" s="301"/>
      <c r="BGY6" s="301"/>
      <c r="BGZ6" s="301"/>
      <c r="BHA6" s="301"/>
      <c r="BHB6" s="301"/>
      <c r="BHC6" s="301"/>
      <c r="BHD6" s="301"/>
      <c r="BHE6" s="301"/>
      <c r="BHF6" s="301"/>
      <c r="BHG6" s="301"/>
      <c r="BHH6" s="301"/>
      <c r="BHI6" s="301"/>
      <c r="BHJ6" s="301"/>
      <c r="BHK6" s="301"/>
      <c r="BHL6" s="301"/>
      <c r="BHM6" s="301"/>
      <c r="BHN6" s="301"/>
      <c r="BHO6" s="301"/>
      <c r="BHP6" s="301"/>
      <c r="BHQ6" s="301"/>
      <c r="BHR6" s="301"/>
      <c r="BHS6" s="301"/>
      <c r="BHT6" s="301"/>
      <c r="BHU6" s="301"/>
      <c r="BHV6" s="301"/>
      <c r="BHW6" s="301"/>
      <c r="BHX6" s="301"/>
      <c r="BHY6" s="301"/>
      <c r="BHZ6" s="301"/>
      <c r="BIA6" s="301"/>
      <c r="BIB6" s="301"/>
      <c r="BIC6" s="301"/>
      <c r="BID6" s="301"/>
      <c r="BIE6" s="301"/>
      <c r="BIF6" s="301"/>
      <c r="BIG6" s="301"/>
      <c r="BIH6" s="301"/>
      <c r="BII6" s="301"/>
      <c r="BIJ6" s="301"/>
      <c r="BIK6" s="301"/>
      <c r="BIL6" s="301"/>
      <c r="BIM6" s="301"/>
      <c r="BIN6" s="301"/>
      <c r="BIO6" s="301"/>
      <c r="BIP6" s="301"/>
      <c r="BIQ6" s="301"/>
      <c r="BIR6" s="301"/>
      <c r="BIS6" s="301"/>
      <c r="BIT6" s="301"/>
      <c r="BIU6" s="301"/>
      <c r="BIV6" s="301"/>
      <c r="BIW6" s="301"/>
      <c r="BIX6" s="301"/>
      <c r="BIY6" s="301"/>
      <c r="BIZ6" s="301"/>
      <c r="BJA6" s="301"/>
      <c r="BJB6" s="301"/>
      <c r="BJC6" s="301"/>
      <c r="BJD6" s="301"/>
      <c r="BJE6" s="301"/>
      <c r="BJF6" s="301"/>
      <c r="BJG6" s="301"/>
      <c r="BJH6" s="301"/>
      <c r="BJI6" s="301"/>
      <c r="BJJ6" s="301"/>
      <c r="BJK6" s="301"/>
      <c r="BJL6" s="301"/>
      <c r="BJM6" s="301"/>
      <c r="BJN6" s="301"/>
      <c r="BJO6" s="301"/>
      <c r="BJP6" s="301"/>
      <c r="BJQ6" s="301"/>
      <c r="BJR6" s="301"/>
      <c r="BJS6" s="301"/>
      <c r="BJT6" s="301"/>
      <c r="BJU6" s="301"/>
      <c r="BJV6" s="301"/>
      <c r="BJW6" s="301"/>
      <c r="BJX6" s="301"/>
      <c r="BJY6" s="301"/>
      <c r="BJZ6" s="301"/>
      <c r="BKA6" s="301"/>
      <c r="BKB6" s="301"/>
      <c r="BKC6" s="301"/>
      <c r="BKD6" s="301"/>
      <c r="BKE6" s="301"/>
      <c r="BKF6" s="301"/>
      <c r="BKG6" s="301"/>
      <c r="BKH6" s="301"/>
      <c r="BKI6" s="301"/>
      <c r="BKJ6" s="301"/>
      <c r="BKK6" s="301"/>
      <c r="BKL6" s="301"/>
      <c r="BKM6" s="301"/>
      <c r="BKN6" s="301"/>
      <c r="BKO6" s="301"/>
      <c r="BKP6" s="301"/>
      <c r="BKQ6" s="301"/>
      <c r="BKR6" s="301"/>
      <c r="BKS6" s="301"/>
      <c r="BKT6" s="301"/>
      <c r="BKU6" s="301"/>
      <c r="BKV6" s="301"/>
      <c r="BKW6" s="301"/>
      <c r="BKX6" s="301"/>
      <c r="BKY6" s="301"/>
      <c r="BKZ6" s="301"/>
      <c r="BLA6" s="301"/>
      <c r="BLB6" s="301"/>
      <c r="BLC6" s="301"/>
      <c r="BLD6" s="301"/>
      <c r="BLE6" s="301"/>
      <c r="BLF6" s="301"/>
      <c r="BLG6" s="301"/>
      <c r="BLH6" s="301"/>
      <c r="BLI6" s="301"/>
      <c r="BLJ6" s="301"/>
      <c r="BLK6" s="301"/>
      <c r="BLL6" s="301"/>
      <c r="BLM6" s="301"/>
      <c r="BLN6" s="301"/>
      <c r="BLO6" s="301"/>
      <c r="BLP6" s="301"/>
      <c r="BLQ6" s="301"/>
      <c r="BLR6" s="301"/>
      <c r="BLS6" s="301"/>
      <c r="BLT6" s="301"/>
      <c r="BLU6" s="301"/>
      <c r="BLV6" s="301"/>
      <c r="BLW6" s="301"/>
      <c r="BLX6" s="301"/>
      <c r="BLY6" s="301"/>
      <c r="BLZ6" s="301"/>
      <c r="BMA6" s="301"/>
      <c r="BMB6" s="301"/>
      <c r="BMC6" s="301"/>
      <c r="BMD6" s="301"/>
      <c r="BME6" s="301"/>
      <c r="BMF6" s="301"/>
      <c r="BMG6" s="301"/>
      <c r="BMH6" s="301"/>
      <c r="BMI6" s="301"/>
      <c r="BMJ6" s="301"/>
      <c r="BMK6" s="301"/>
      <c r="BML6" s="301"/>
      <c r="BMM6" s="301"/>
      <c r="BMN6" s="301"/>
      <c r="BMO6" s="301"/>
      <c r="BMP6" s="301"/>
      <c r="BMQ6" s="301"/>
      <c r="BMR6" s="301"/>
      <c r="BMS6" s="301"/>
      <c r="BMT6" s="301"/>
      <c r="BMU6" s="301"/>
      <c r="BMV6" s="301"/>
      <c r="BMW6" s="301"/>
      <c r="BMX6" s="301"/>
      <c r="BMY6" s="301"/>
      <c r="BMZ6" s="301"/>
      <c r="BNA6" s="301"/>
      <c r="BNB6" s="301"/>
      <c r="BNC6" s="301"/>
      <c r="BND6" s="301"/>
      <c r="BNE6" s="301"/>
      <c r="BNF6" s="301"/>
      <c r="BNG6" s="301"/>
      <c r="BNH6" s="301"/>
      <c r="BNI6" s="301"/>
      <c r="BNJ6" s="301"/>
      <c r="BNK6" s="301"/>
      <c r="BNL6" s="301"/>
      <c r="BNM6" s="301"/>
      <c r="BNN6" s="301"/>
      <c r="BNO6" s="301"/>
      <c r="BNP6" s="301"/>
      <c r="BNQ6" s="301"/>
      <c r="BNR6" s="301"/>
      <c r="BNS6" s="301"/>
      <c r="BNT6" s="301"/>
      <c r="BNU6" s="301"/>
      <c r="BNV6" s="301"/>
      <c r="BNW6" s="301"/>
      <c r="BNX6" s="301"/>
      <c r="BNY6" s="301"/>
      <c r="BNZ6" s="301"/>
      <c r="BOA6" s="301"/>
      <c r="BOB6" s="301"/>
      <c r="BOC6" s="301"/>
      <c r="BOD6" s="301"/>
      <c r="BOE6" s="301"/>
      <c r="BOF6" s="301"/>
      <c r="BOG6" s="301"/>
      <c r="BOH6" s="301"/>
      <c r="BOI6" s="301"/>
      <c r="BOJ6" s="301"/>
      <c r="BOK6" s="301"/>
      <c r="BOL6" s="301"/>
      <c r="BOM6" s="301"/>
      <c r="BON6" s="301"/>
      <c r="BOO6" s="301"/>
      <c r="BOP6" s="301"/>
      <c r="BOQ6" s="301"/>
      <c r="BOR6" s="301"/>
      <c r="BOS6" s="301"/>
      <c r="BOT6" s="301"/>
      <c r="BOU6" s="301"/>
      <c r="BOV6" s="301"/>
      <c r="BOW6" s="301"/>
      <c r="BOX6" s="301"/>
      <c r="BOY6" s="301"/>
      <c r="BOZ6" s="301"/>
      <c r="BPA6" s="301"/>
      <c r="BPB6" s="301"/>
      <c r="BPC6" s="301"/>
      <c r="BPD6" s="301"/>
      <c r="BPE6" s="301"/>
      <c r="BPF6" s="301"/>
      <c r="BPG6" s="301"/>
      <c r="BPH6" s="301"/>
      <c r="BPI6" s="301"/>
      <c r="BPJ6" s="301"/>
      <c r="BPK6" s="301"/>
      <c r="BPL6" s="301"/>
      <c r="BPM6" s="301"/>
      <c r="BPN6" s="301"/>
      <c r="BPO6" s="301"/>
      <c r="BPP6" s="301"/>
      <c r="BPQ6" s="301"/>
      <c r="BPR6" s="301"/>
      <c r="BPS6" s="301"/>
      <c r="BPT6" s="301"/>
      <c r="BPU6" s="301"/>
      <c r="BPV6" s="301"/>
      <c r="BPW6" s="301"/>
      <c r="BPX6" s="301"/>
      <c r="BPY6" s="301"/>
      <c r="BPZ6" s="301"/>
      <c r="BQA6" s="301"/>
      <c r="BQB6" s="301"/>
      <c r="BQC6" s="301"/>
      <c r="BQD6" s="301"/>
      <c r="BQE6" s="301"/>
      <c r="BQF6" s="301"/>
      <c r="BQG6" s="301"/>
      <c r="BQH6" s="301"/>
      <c r="BQI6" s="301"/>
      <c r="BQJ6" s="301"/>
      <c r="BQK6" s="301"/>
      <c r="BQL6" s="301"/>
      <c r="BQM6" s="301"/>
      <c r="BQN6" s="301"/>
      <c r="BQO6" s="301"/>
      <c r="BQP6" s="301"/>
      <c r="BQQ6" s="301"/>
      <c r="BQR6" s="301"/>
      <c r="BQS6" s="301"/>
      <c r="BQT6" s="301"/>
      <c r="BQU6" s="301"/>
      <c r="BQV6" s="301"/>
      <c r="BQW6" s="301"/>
      <c r="BQX6" s="301"/>
      <c r="BQY6" s="301"/>
      <c r="BQZ6" s="301"/>
      <c r="BRA6" s="301"/>
      <c r="BRB6" s="301"/>
      <c r="BRC6" s="301"/>
      <c r="BRD6" s="301"/>
      <c r="BRE6" s="301"/>
      <c r="BRF6" s="301"/>
      <c r="BRG6" s="301"/>
      <c r="BRH6" s="301"/>
      <c r="BRI6" s="301"/>
      <c r="BRJ6" s="301"/>
      <c r="BRK6" s="301"/>
      <c r="BRL6" s="301"/>
      <c r="BRM6" s="301"/>
      <c r="BRN6" s="301"/>
      <c r="BRO6" s="301"/>
      <c r="BRP6" s="301"/>
      <c r="BRQ6" s="301"/>
      <c r="BRR6" s="301"/>
      <c r="BRS6" s="301"/>
      <c r="BRT6" s="301"/>
      <c r="BRU6" s="301"/>
      <c r="BRV6" s="301"/>
      <c r="BRW6" s="301"/>
      <c r="BRX6" s="301"/>
      <c r="BRY6" s="301"/>
      <c r="BRZ6" s="301"/>
      <c r="BSA6" s="301"/>
      <c r="BSB6" s="301"/>
      <c r="BSC6" s="301"/>
      <c r="BSD6" s="301"/>
      <c r="BSE6" s="301"/>
      <c r="BSF6" s="301"/>
      <c r="BSG6" s="301"/>
      <c r="BSH6" s="301"/>
      <c r="BSI6" s="301"/>
      <c r="BSJ6" s="301"/>
      <c r="BSK6" s="301"/>
      <c r="BSL6" s="301"/>
      <c r="BSM6" s="301"/>
      <c r="BSN6" s="301"/>
      <c r="BSO6" s="301"/>
      <c r="BSP6" s="301"/>
      <c r="BSQ6" s="301"/>
      <c r="BSR6" s="301"/>
      <c r="BSS6" s="301"/>
      <c r="BST6" s="301"/>
      <c r="BSU6" s="301"/>
      <c r="BSV6" s="301"/>
      <c r="BSW6" s="301"/>
      <c r="BSX6" s="301"/>
      <c r="BSY6" s="301"/>
      <c r="BSZ6" s="301"/>
      <c r="BTA6" s="301"/>
      <c r="BTB6" s="301"/>
      <c r="BTC6" s="301"/>
      <c r="BTD6" s="301"/>
      <c r="BTE6" s="301"/>
      <c r="BTF6" s="301"/>
      <c r="BTG6" s="301"/>
      <c r="BTH6" s="301"/>
      <c r="BTI6" s="301"/>
      <c r="BTJ6" s="301"/>
      <c r="BTK6" s="301"/>
      <c r="BTL6" s="301"/>
      <c r="BTM6" s="301"/>
      <c r="BTN6" s="301"/>
      <c r="BTO6" s="301"/>
      <c r="BTP6" s="301"/>
      <c r="BTQ6" s="301"/>
      <c r="BTR6" s="301"/>
      <c r="BTS6" s="301"/>
      <c r="BTT6" s="301"/>
      <c r="BTU6" s="301"/>
      <c r="BTV6" s="301"/>
      <c r="BTW6" s="301"/>
      <c r="BTX6" s="301"/>
      <c r="BTY6" s="301"/>
      <c r="BTZ6" s="301"/>
      <c r="BUA6" s="301"/>
      <c r="BUB6" s="301"/>
      <c r="BUC6" s="301"/>
      <c r="BUD6" s="301"/>
      <c r="BUE6" s="301"/>
      <c r="BUF6" s="301"/>
      <c r="BUG6" s="301"/>
      <c r="BUH6" s="301"/>
      <c r="BUI6" s="301"/>
      <c r="BUJ6" s="301"/>
      <c r="BUK6" s="301"/>
      <c r="BUL6" s="301"/>
      <c r="BUM6" s="301"/>
      <c r="BUN6" s="301"/>
      <c r="BUO6" s="301"/>
      <c r="BUP6" s="301"/>
      <c r="BUQ6" s="301"/>
      <c r="BUR6" s="301"/>
      <c r="BUS6" s="301"/>
      <c r="BUT6" s="301"/>
      <c r="BUU6" s="301"/>
      <c r="BUV6" s="301"/>
      <c r="BUW6" s="301"/>
      <c r="BUX6" s="301"/>
      <c r="BUY6" s="301"/>
      <c r="BUZ6" s="301"/>
      <c r="BVA6" s="301"/>
      <c r="BVB6" s="301"/>
      <c r="BVC6" s="301"/>
      <c r="BVD6" s="301"/>
      <c r="BVE6" s="301"/>
      <c r="BVF6" s="301"/>
      <c r="BVG6" s="301"/>
      <c r="BVH6" s="301"/>
      <c r="BVI6" s="301"/>
      <c r="BVJ6" s="301"/>
      <c r="BVK6" s="301"/>
      <c r="BVL6" s="301"/>
      <c r="BVM6" s="301"/>
      <c r="BVN6" s="301"/>
      <c r="BVO6" s="301"/>
      <c r="BVP6" s="301"/>
      <c r="BVQ6" s="301"/>
      <c r="BVR6" s="301"/>
      <c r="BVS6" s="301"/>
      <c r="BVT6" s="301"/>
      <c r="BVU6" s="301"/>
      <c r="BVV6" s="301"/>
      <c r="BVW6" s="301"/>
      <c r="BVX6" s="301"/>
      <c r="BVY6" s="301"/>
      <c r="BVZ6" s="301"/>
      <c r="BWA6" s="301"/>
      <c r="BWB6" s="301"/>
      <c r="BWC6" s="301"/>
      <c r="BWD6" s="301"/>
      <c r="BWE6" s="301"/>
      <c r="BWF6" s="301"/>
      <c r="BWG6" s="301"/>
      <c r="BWH6" s="301"/>
      <c r="BWI6" s="301"/>
      <c r="BWJ6" s="301"/>
      <c r="BWK6" s="301"/>
      <c r="BWL6" s="301"/>
      <c r="BWM6" s="301"/>
      <c r="BWN6" s="301"/>
      <c r="BWO6" s="301"/>
      <c r="BWP6" s="301"/>
      <c r="BWQ6" s="301"/>
      <c r="BWR6" s="301"/>
      <c r="BWS6" s="301"/>
      <c r="BWT6" s="301"/>
      <c r="BWU6" s="301"/>
      <c r="BWV6" s="301"/>
      <c r="BWW6" s="301"/>
      <c r="BWX6" s="301"/>
      <c r="BWY6" s="301"/>
      <c r="BWZ6" s="301"/>
      <c r="BXA6" s="301"/>
      <c r="BXB6" s="301"/>
      <c r="BXC6" s="301"/>
      <c r="BXD6" s="301"/>
      <c r="BXE6" s="301"/>
      <c r="BXF6" s="301"/>
      <c r="BXG6" s="301"/>
      <c r="BXH6" s="301"/>
      <c r="BXI6" s="301"/>
      <c r="BXJ6" s="301"/>
      <c r="BXK6" s="301"/>
      <c r="BXL6" s="301"/>
      <c r="BXM6" s="301"/>
      <c r="BXN6" s="301"/>
      <c r="BXO6" s="301"/>
      <c r="BXP6" s="301"/>
      <c r="BXQ6" s="301"/>
      <c r="BXR6" s="301"/>
      <c r="BXS6" s="301"/>
      <c r="BXT6" s="301"/>
      <c r="BXU6" s="301"/>
      <c r="BXV6" s="301"/>
      <c r="BXW6" s="301"/>
      <c r="BXX6" s="301"/>
      <c r="BXY6" s="301"/>
      <c r="BXZ6" s="301"/>
      <c r="BYA6" s="301"/>
      <c r="BYB6" s="301"/>
      <c r="BYC6" s="301"/>
      <c r="BYD6" s="301"/>
      <c r="BYE6" s="301"/>
      <c r="BYF6" s="301"/>
      <c r="BYG6" s="301"/>
      <c r="BYH6" s="301"/>
      <c r="BYI6" s="301"/>
      <c r="BYJ6" s="301"/>
      <c r="BYK6" s="301"/>
      <c r="BYL6" s="301"/>
      <c r="BYM6" s="301"/>
      <c r="BYN6" s="301"/>
      <c r="BYO6" s="301"/>
      <c r="BYP6" s="301"/>
      <c r="BYQ6" s="301"/>
      <c r="BYR6" s="301"/>
      <c r="BYS6" s="301"/>
      <c r="BYT6" s="301"/>
      <c r="BYU6" s="301"/>
      <c r="BYV6" s="301"/>
      <c r="BYW6" s="301"/>
      <c r="BYX6" s="301"/>
      <c r="BYY6" s="301"/>
      <c r="BYZ6" s="301"/>
      <c r="BZA6" s="301"/>
      <c r="BZB6" s="301"/>
      <c r="BZC6" s="301"/>
      <c r="BZD6" s="301"/>
      <c r="BZE6" s="301"/>
      <c r="BZF6" s="301"/>
      <c r="BZG6" s="301"/>
      <c r="BZH6" s="301"/>
      <c r="BZI6" s="301"/>
      <c r="BZJ6" s="301"/>
      <c r="BZK6" s="301"/>
      <c r="BZL6" s="301"/>
      <c r="BZM6" s="301"/>
      <c r="BZN6" s="301"/>
      <c r="BZO6" s="301"/>
      <c r="BZP6" s="301"/>
      <c r="BZQ6" s="301"/>
      <c r="BZR6" s="301"/>
      <c r="BZS6" s="301"/>
      <c r="BZT6" s="301"/>
      <c r="BZU6" s="301"/>
      <c r="BZV6" s="301"/>
      <c r="BZW6" s="301"/>
      <c r="BZX6" s="301"/>
      <c r="BZY6" s="301"/>
      <c r="BZZ6" s="301"/>
      <c r="CAA6" s="301"/>
      <c r="CAB6" s="301"/>
      <c r="CAC6" s="301"/>
      <c r="CAD6" s="301"/>
      <c r="CAE6" s="301"/>
      <c r="CAF6" s="301"/>
      <c r="CAG6" s="301"/>
      <c r="CAH6" s="301"/>
      <c r="CAI6" s="301"/>
      <c r="CAJ6" s="301"/>
      <c r="CAK6" s="301"/>
      <c r="CAL6" s="301"/>
      <c r="CAM6" s="301"/>
      <c r="CAN6" s="301"/>
      <c r="CAO6" s="301"/>
      <c r="CAP6" s="301"/>
      <c r="CAQ6" s="301"/>
      <c r="CAR6" s="301"/>
      <c r="CAS6" s="301"/>
      <c r="CAT6" s="301"/>
      <c r="CAU6" s="301"/>
      <c r="CAV6" s="301"/>
      <c r="CAW6" s="301"/>
      <c r="CAX6" s="301"/>
      <c r="CAY6" s="301"/>
      <c r="CAZ6" s="301"/>
      <c r="CBA6" s="301"/>
      <c r="CBB6" s="301"/>
      <c r="CBC6" s="301"/>
      <c r="CBD6" s="301"/>
      <c r="CBE6" s="301"/>
      <c r="CBF6" s="301"/>
      <c r="CBG6" s="301"/>
      <c r="CBH6" s="301"/>
      <c r="CBI6" s="301"/>
      <c r="CBJ6" s="301"/>
      <c r="CBK6" s="301"/>
      <c r="CBL6" s="301"/>
      <c r="CBM6" s="301"/>
      <c r="CBN6" s="301"/>
      <c r="CBO6" s="301"/>
      <c r="CBP6" s="301"/>
      <c r="CBQ6" s="301"/>
      <c r="CBR6" s="301"/>
      <c r="CBS6" s="301"/>
      <c r="CBT6" s="301"/>
      <c r="CBU6" s="301"/>
      <c r="CBV6" s="301"/>
      <c r="CBW6" s="301"/>
      <c r="CBX6" s="301"/>
      <c r="CBY6" s="301"/>
      <c r="CBZ6" s="301"/>
      <c r="CCA6" s="301"/>
      <c r="CCB6" s="301"/>
      <c r="CCC6" s="301"/>
      <c r="CCD6" s="301"/>
      <c r="CCE6" s="301"/>
      <c r="CCF6" s="301"/>
      <c r="CCG6" s="301"/>
      <c r="CCH6" s="301"/>
      <c r="CCI6" s="301"/>
      <c r="CCJ6" s="301"/>
      <c r="CCK6" s="301"/>
      <c r="CCL6" s="301"/>
      <c r="CCM6" s="301"/>
      <c r="CCN6" s="301"/>
      <c r="CCO6" s="301"/>
      <c r="CCP6" s="301"/>
      <c r="CCQ6" s="301"/>
      <c r="CCR6" s="301"/>
      <c r="CCS6" s="301"/>
      <c r="CCT6" s="301"/>
      <c r="CCU6" s="301"/>
      <c r="CCV6" s="301"/>
      <c r="CCW6" s="301"/>
      <c r="CCX6" s="301"/>
      <c r="CCY6" s="301"/>
      <c r="CCZ6" s="301"/>
      <c r="CDA6" s="301"/>
      <c r="CDB6" s="301"/>
      <c r="CDC6" s="301"/>
      <c r="CDD6" s="301"/>
      <c r="CDE6" s="301"/>
      <c r="CDF6" s="301"/>
      <c r="CDG6" s="301"/>
      <c r="CDH6" s="301"/>
      <c r="CDI6" s="301"/>
      <c r="CDJ6" s="301"/>
      <c r="CDK6" s="301"/>
      <c r="CDL6" s="301"/>
      <c r="CDM6" s="301"/>
      <c r="CDN6" s="301"/>
      <c r="CDO6" s="301"/>
      <c r="CDP6" s="301"/>
      <c r="CDQ6" s="301"/>
      <c r="CDR6" s="301"/>
      <c r="CDS6" s="301"/>
      <c r="CDT6" s="301"/>
      <c r="CDU6" s="301"/>
      <c r="CDV6" s="301"/>
      <c r="CDW6" s="301"/>
      <c r="CDX6" s="301"/>
      <c r="CDY6" s="301"/>
      <c r="CDZ6" s="301"/>
      <c r="CEA6" s="301"/>
      <c r="CEB6" s="301"/>
      <c r="CEC6" s="301"/>
      <c r="CED6" s="301"/>
      <c r="CEE6" s="301"/>
      <c r="CEF6" s="301"/>
      <c r="CEG6" s="301"/>
      <c r="CEH6" s="301"/>
      <c r="CEI6" s="301"/>
      <c r="CEJ6" s="301"/>
      <c r="CEK6" s="301"/>
      <c r="CEL6" s="301"/>
      <c r="CEM6" s="301"/>
      <c r="CEN6" s="301"/>
      <c r="CEO6" s="301"/>
      <c r="CEP6" s="301"/>
      <c r="CEQ6" s="301"/>
      <c r="CER6" s="301"/>
      <c r="CES6" s="301"/>
      <c r="CET6" s="301"/>
      <c r="CEU6" s="301"/>
      <c r="CEV6" s="301"/>
      <c r="CEW6" s="301"/>
      <c r="CEX6" s="301"/>
      <c r="CEY6" s="301"/>
      <c r="CEZ6" s="301"/>
      <c r="CFA6" s="301"/>
      <c r="CFB6" s="301"/>
      <c r="CFC6" s="301"/>
      <c r="CFD6" s="301"/>
      <c r="CFE6" s="301"/>
      <c r="CFF6" s="301"/>
      <c r="CFG6" s="301"/>
      <c r="CFH6" s="301"/>
      <c r="CFI6" s="301"/>
      <c r="CFJ6" s="301"/>
      <c r="CFK6" s="301"/>
      <c r="CFL6" s="301"/>
      <c r="CFM6" s="301"/>
      <c r="CFN6" s="301"/>
      <c r="CFO6" s="301"/>
      <c r="CFP6" s="301"/>
      <c r="CFQ6" s="301"/>
      <c r="CFR6" s="301"/>
      <c r="CFS6" s="301"/>
      <c r="CFT6" s="301"/>
      <c r="CFU6" s="301"/>
      <c r="CFV6" s="301"/>
      <c r="CFW6" s="301"/>
      <c r="CFX6" s="301"/>
      <c r="CFY6" s="301"/>
      <c r="CFZ6" s="301"/>
      <c r="CGA6" s="301"/>
      <c r="CGB6" s="301"/>
      <c r="CGC6" s="301"/>
      <c r="CGD6" s="301"/>
      <c r="CGE6" s="301"/>
      <c r="CGF6" s="301"/>
      <c r="CGG6" s="301"/>
      <c r="CGH6" s="301"/>
      <c r="CGI6" s="301"/>
      <c r="CGJ6" s="301"/>
      <c r="CGK6" s="301"/>
      <c r="CGL6" s="301"/>
      <c r="CGM6" s="301"/>
      <c r="CGN6" s="301"/>
      <c r="CGO6" s="301"/>
      <c r="CGP6" s="301"/>
      <c r="CGQ6" s="301"/>
      <c r="CGR6" s="301"/>
      <c r="CGS6" s="301"/>
      <c r="CGT6" s="301"/>
      <c r="CGU6" s="301"/>
      <c r="CGV6" s="301"/>
      <c r="CGW6" s="301"/>
      <c r="CGX6" s="301"/>
      <c r="CGY6" s="301"/>
      <c r="CGZ6" s="301"/>
      <c r="CHA6" s="301"/>
      <c r="CHB6" s="301"/>
      <c r="CHC6" s="301"/>
      <c r="CHD6" s="301"/>
      <c r="CHE6" s="301"/>
      <c r="CHF6" s="301"/>
      <c r="CHG6" s="301"/>
      <c r="CHH6" s="301"/>
      <c r="CHI6" s="301"/>
      <c r="CHJ6" s="301"/>
      <c r="CHK6" s="301"/>
      <c r="CHL6" s="301"/>
      <c r="CHM6" s="301"/>
      <c r="CHN6" s="301"/>
      <c r="CHO6" s="301"/>
      <c r="CHP6" s="301"/>
      <c r="CHQ6" s="301"/>
      <c r="CHR6" s="301"/>
      <c r="CHS6" s="301"/>
      <c r="CHT6" s="301"/>
      <c r="CHU6" s="301"/>
      <c r="CHV6" s="301"/>
      <c r="CHW6" s="301"/>
      <c r="CHX6" s="301"/>
      <c r="CHY6" s="301"/>
      <c r="CHZ6" s="301"/>
      <c r="CIA6" s="301"/>
      <c r="CIB6" s="301"/>
      <c r="CIC6" s="301"/>
      <c r="CID6" s="301"/>
      <c r="CIE6" s="301"/>
      <c r="CIF6" s="301"/>
      <c r="CIG6" s="301"/>
      <c r="CIH6" s="301"/>
      <c r="CII6" s="301"/>
      <c r="CIJ6" s="301"/>
      <c r="CIK6" s="301"/>
      <c r="CIL6" s="301"/>
      <c r="CIM6" s="301"/>
      <c r="CIN6" s="301"/>
      <c r="CIO6" s="301"/>
      <c r="CIP6" s="301"/>
      <c r="CIQ6" s="301"/>
      <c r="CIR6" s="301"/>
      <c r="CIS6" s="301"/>
      <c r="CIT6" s="301"/>
      <c r="CIU6" s="301"/>
      <c r="CIV6" s="301"/>
      <c r="CIW6" s="301"/>
      <c r="CIX6" s="301"/>
      <c r="CIY6" s="301"/>
      <c r="CIZ6" s="301"/>
      <c r="CJA6" s="301"/>
      <c r="CJB6" s="301"/>
      <c r="CJC6" s="301"/>
      <c r="CJD6" s="301"/>
      <c r="CJE6" s="301"/>
      <c r="CJF6" s="301"/>
      <c r="CJG6" s="301"/>
      <c r="CJH6" s="301"/>
      <c r="CJI6" s="301"/>
      <c r="CJJ6" s="301"/>
      <c r="CJK6" s="301"/>
      <c r="CJL6" s="301"/>
      <c r="CJM6" s="301"/>
      <c r="CJN6" s="301"/>
      <c r="CJO6" s="301"/>
      <c r="CJP6" s="301"/>
      <c r="CJQ6" s="301"/>
      <c r="CJR6" s="301"/>
      <c r="CJS6" s="301"/>
      <c r="CJT6" s="301"/>
      <c r="CJU6" s="301"/>
      <c r="CJV6" s="301"/>
      <c r="CJW6" s="301"/>
      <c r="CJX6" s="301"/>
      <c r="CJY6" s="301"/>
      <c r="CJZ6" s="301"/>
      <c r="CKA6" s="301"/>
      <c r="CKB6" s="301"/>
      <c r="CKC6" s="301"/>
      <c r="CKD6" s="301"/>
      <c r="CKE6" s="301"/>
      <c r="CKF6" s="301"/>
      <c r="CKG6" s="301"/>
      <c r="CKH6" s="301"/>
      <c r="CKI6" s="301"/>
      <c r="CKJ6" s="301"/>
      <c r="CKK6" s="301"/>
      <c r="CKL6" s="301"/>
      <c r="CKM6" s="301"/>
      <c r="CKN6" s="301"/>
      <c r="CKO6" s="301"/>
      <c r="CKP6" s="301"/>
      <c r="CKQ6" s="301"/>
      <c r="CKR6" s="301"/>
      <c r="CKS6" s="301"/>
      <c r="CKT6" s="301"/>
      <c r="CKU6" s="301"/>
      <c r="CKV6" s="301"/>
      <c r="CKW6" s="301"/>
      <c r="CKX6" s="301"/>
      <c r="CKY6" s="301"/>
      <c r="CKZ6" s="301"/>
      <c r="CLA6" s="301"/>
      <c r="CLB6" s="301"/>
      <c r="CLC6" s="301"/>
      <c r="CLD6" s="301"/>
      <c r="CLE6" s="301"/>
      <c r="CLF6" s="301"/>
      <c r="CLG6" s="301"/>
      <c r="CLH6" s="301"/>
      <c r="CLI6" s="301"/>
      <c r="CLJ6" s="301"/>
      <c r="CLK6" s="301"/>
      <c r="CLL6" s="301"/>
      <c r="CLM6" s="301"/>
      <c r="CLN6" s="301"/>
      <c r="CLO6" s="301"/>
      <c r="CLP6" s="301"/>
      <c r="CLQ6" s="301"/>
      <c r="CLR6" s="301"/>
      <c r="CLS6" s="301"/>
      <c r="CLT6" s="301"/>
      <c r="CLU6" s="301"/>
      <c r="CLV6" s="301"/>
      <c r="CLW6" s="301"/>
      <c r="CLX6" s="301"/>
      <c r="CLY6" s="301"/>
      <c r="CLZ6" s="301"/>
      <c r="CMA6" s="301"/>
      <c r="CMB6" s="301"/>
      <c r="CMC6" s="301"/>
      <c r="CMD6" s="301"/>
      <c r="CME6" s="301"/>
      <c r="CMF6" s="301"/>
      <c r="CMG6" s="301"/>
      <c r="CMH6" s="301"/>
      <c r="CMI6" s="301"/>
      <c r="CMJ6" s="301"/>
      <c r="CMK6" s="301"/>
      <c r="CML6" s="301"/>
      <c r="CMM6" s="301"/>
      <c r="CMN6" s="301"/>
      <c r="CMO6" s="301"/>
      <c r="CMP6" s="301"/>
      <c r="CMQ6" s="301"/>
      <c r="CMR6" s="301"/>
      <c r="CMS6" s="301"/>
      <c r="CMT6" s="301"/>
      <c r="CMU6" s="301"/>
      <c r="CMV6" s="301"/>
      <c r="CMW6" s="301"/>
      <c r="CMX6" s="301"/>
      <c r="CMY6" s="301"/>
      <c r="CMZ6" s="301"/>
      <c r="CNA6" s="301"/>
      <c r="CNB6" s="301"/>
      <c r="CNC6" s="301"/>
      <c r="CND6" s="301"/>
      <c r="CNE6" s="301"/>
      <c r="CNF6" s="301"/>
      <c r="CNG6" s="301"/>
      <c r="CNH6" s="301"/>
      <c r="CNI6" s="301"/>
      <c r="CNJ6" s="301"/>
      <c r="CNK6" s="301"/>
      <c r="CNL6" s="301"/>
      <c r="CNM6" s="301"/>
      <c r="CNN6" s="301"/>
      <c r="CNO6" s="301"/>
      <c r="CNP6" s="301"/>
      <c r="CNQ6" s="301"/>
      <c r="CNR6" s="301"/>
      <c r="CNS6" s="301"/>
      <c r="CNT6" s="301"/>
      <c r="CNU6" s="301"/>
      <c r="CNV6" s="301"/>
      <c r="CNW6" s="301"/>
      <c r="CNX6" s="301"/>
      <c r="CNY6" s="301"/>
      <c r="CNZ6" s="301"/>
      <c r="COA6" s="301"/>
      <c r="COB6" s="301"/>
      <c r="COC6" s="301"/>
      <c r="COD6" s="301"/>
      <c r="COE6" s="301"/>
      <c r="COF6" s="301"/>
      <c r="COG6" s="301"/>
      <c r="COH6" s="301"/>
      <c r="COI6" s="301"/>
      <c r="COJ6" s="301"/>
      <c r="COK6" s="301"/>
      <c r="COL6" s="301"/>
      <c r="COM6" s="301"/>
      <c r="CON6" s="301"/>
      <c r="COO6" s="301"/>
      <c r="COP6" s="301"/>
      <c r="COQ6" s="301"/>
      <c r="COR6" s="301"/>
      <c r="COS6" s="301"/>
      <c r="COT6" s="301"/>
      <c r="COU6" s="301"/>
      <c r="COV6" s="301"/>
      <c r="COW6" s="301"/>
      <c r="COX6" s="301"/>
      <c r="COY6" s="301"/>
      <c r="COZ6" s="301"/>
      <c r="CPA6" s="301"/>
      <c r="CPB6" s="301"/>
      <c r="CPC6" s="301"/>
      <c r="CPD6" s="301"/>
      <c r="CPE6" s="301"/>
      <c r="CPF6" s="301"/>
      <c r="CPG6" s="301"/>
      <c r="CPH6" s="301"/>
      <c r="CPI6" s="301"/>
      <c r="CPJ6" s="301"/>
      <c r="CPK6" s="301"/>
      <c r="CPL6" s="301"/>
      <c r="CPM6" s="301"/>
      <c r="CPN6" s="301"/>
      <c r="CPO6" s="301"/>
      <c r="CPP6" s="301"/>
      <c r="CPQ6" s="301"/>
      <c r="CPR6" s="301"/>
      <c r="CPS6" s="301"/>
      <c r="CPT6" s="301"/>
      <c r="CPU6" s="301"/>
      <c r="CPV6" s="301"/>
      <c r="CPW6" s="301"/>
      <c r="CPX6" s="301"/>
      <c r="CPY6" s="301"/>
      <c r="CPZ6" s="301"/>
      <c r="CQA6" s="301"/>
      <c r="CQB6" s="301"/>
      <c r="CQC6" s="301"/>
      <c r="CQD6" s="301"/>
      <c r="CQE6" s="301"/>
      <c r="CQF6" s="301"/>
      <c r="CQG6" s="301"/>
      <c r="CQH6" s="301"/>
      <c r="CQI6" s="301"/>
      <c r="CQJ6" s="301"/>
      <c r="CQK6" s="301"/>
      <c r="CQL6" s="301"/>
      <c r="CQM6" s="301"/>
      <c r="CQN6" s="301"/>
      <c r="CQO6" s="301"/>
      <c r="CQP6" s="301"/>
      <c r="CQQ6" s="301"/>
      <c r="CQR6" s="301"/>
      <c r="CQS6" s="301"/>
      <c r="CQT6" s="301"/>
      <c r="CQU6" s="301"/>
      <c r="CQV6" s="301"/>
      <c r="CQW6" s="301"/>
      <c r="CQX6" s="301"/>
      <c r="CQY6" s="301"/>
      <c r="CQZ6" s="301"/>
      <c r="CRA6" s="301"/>
      <c r="CRB6" s="301"/>
      <c r="CRC6" s="301"/>
      <c r="CRD6" s="301"/>
      <c r="CRE6" s="301"/>
      <c r="CRF6" s="301"/>
      <c r="CRG6" s="301"/>
      <c r="CRH6" s="301"/>
      <c r="CRI6" s="301"/>
      <c r="CRJ6" s="301"/>
      <c r="CRK6" s="301"/>
      <c r="CRL6" s="301"/>
      <c r="CRM6" s="301"/>
      <c r="CRN6" s="301"/>
      <c r="CRO6" s="301"/>
      <c r="CRP6" s="301"/>
      <c r="CRQ6" s="301"/>
      <c r="CRR6" s="301"/>
      <c r="CRS6" s="301"/>
      <c r="CRT6" s="301"/>
      <c r="CRU6" s="301"/>
      <c r="CRV6" s="301"/>
      <c r="CRW6" s="301"/>
      <c r="CRX6" s="301"/>
      <c r="CRY6" s="301"/>
      <c r="CRZ6" s="301"/>
      <c r="CSA6" s="301"/>
      <c r="CSB6" s="301"/>
      <c r="CSC6" s="301"/>
      <c r="CSD6" s="301"/>
      <c r="CSE6" s="301"/>
      <c r="CSF6" s="301"/>
      <c r="CSG6" s="301"/>
      <c r="CSH6" s="301"/>
      <c r="CSI6" s="301"/>
      <c r="CSJ6" s="301"/>
      <c r="CSK6" s="301"/>
      <c r="CSL6" s="301"/>
      <c r="CSM6" s="301"/>
      <c r="CSN6" s="301"/>
      <c r="CSO6" s="301"/>
      <c r="CSP6" s="301"/>
      <c r="CSQ6" s="301"/>
      <c r="CSR6" s="301"/>
      <c r="CSS6" s="301"/>
      <c r="CST6" s="301"/>
      <c r="CSU6" s="301"/>
      <c r="CSV6" s="301"/>
      <c r="CSW6" s="301"/>
      <c r="CSX6" s="301"/>
      <c r="CSY6" s="301"/>
      <c r="CSZ6" s="301"/>
      <c r="CTA6" s="301"/>
      <c r="CTB6" s="301"/>
      <c r="CTC6" s="301"/>
      <c r="CTD6" s="301"/>
      <c r="CTE6" s="301"/>
      <c r="CTF6" s="301"/>
      <c r="CTG6" s="301"/>
      <c r="CTH6" s="301"/>
      <c r="CTI6" s="301"/>
      <c r="CTJ6" s="301"/>
      <c r="CTK6" s="301"/>
      <c r="CTL6" s="301"/>
      <c r="CTM6" s="301"/>
      <c r="CTN6" s="301"/>
      <c r="CTO6" s="301"/>
      <c r="CTP6" s="301"/>
      <c r="CTQ6" s="301"/>
      <c r="CTR6" s="301"/>
      <c r="CTS6" s="301"/>
      <c r="CTT6" s="301"/>
      <c r="CTU6" s="301"/>
      <c r="CTV6" s="301"/>
      <c r="CTW6" s="301"/>
      <c r="CTX6" s="301"/>
      <c r="CTY6" s="301"/>
      <c r="CTZ6" s="301"/>
      <c r="CUA6" s="301"/>
      <c r="CUB6" s="301"/>
      <c r="CUC6" s="301"/>
      <c r="CUD6" s="301"/>
      <c r="CUE6" s="301"/>
      <c r="CUF6" s="301"/>
      <c r="CUG6" s="301"/>
      <c r="CUH6" s="301"/>
      <c r="CUI6" s="301"/>
      <c r="CUJ6" s="301"/>
      <c r="CUK6" s="301"/>
      <c r="CUL6" s="301"/>
      <c r="CUM6" s="301"/>
      <c r="CUN6" s="301"/>
      <c r="CUO6" s="301"/>
      <c r="CUP6" s="301"/>
      <c r="CUQ6" s="301"/>
      <c r="CUR6" s="301"/>
      <c r="CUS6" s="301"/>
      <c r="CUT6" s="301"/>
      <c r="CUU6" s="301"/>
      <c r="CUV6" s="301"/>
      <c r="CUW6" s="301"/>
      <c r="CUX6" s="301"/>
      <c r="CUY6" s="301"/>
      <c r="CUZ6" s="301"/>
      <c r="CVA6" s="301"/>
      <c r="CVB6" s="301"/>
      <c r="CVC6" s="301"/>
      <c r="CVD6" s="301"/>
      <c r="CVE6" s="301"/>
      <c r="CVF6" s="301"/>
      <c r="CVG6" s="301"/>
      <c r="CVH6" s="301"/>
      <c r="CVI6" s="301"/>
      <c r="CVJ6" s="301"/>
      <c r="CVK6" s="301"/>
      <c r="CVL6" s="301"/>
      <c r="CVM6" s="301"/>
      <c r="CVN6" s="301"/>
      <c r="CVO6" s="301"/>
      <c r="CVP6" s="301"/>
      <c r="CVQ6" s="301"/>
      <c r="CVR6" s="301"/>
      <c r="CVS6" s="301"/>
      <c r="CVT6" s="301"/>
      <c r="CVU6" s="301"/>
      <c r="CVV6" s="301"/>
      <c r="CVW6" s="301"/>
      <c r="CVX6" s="301"/>
      <c r="CVY6" s="301"/>
      <c r="CVZ6" s="301"/>
      <c r="CWA6" s="301"/>
      <c r="CWB6" s="301"/>
      <c r="CWC6" s="301"/>
      <c r="CWD6" s="301"/>
      <c r="CWE6" s="301"/>
      <c r="CWF6" s="301"/>
      <c r="CWG6" s="301"/>
      <c r="CWH6" s="301"/>
      <c r="CWI6" s="301"/>
      <c r="CWJ6" s="301"/>
      <c r="CWK6" s="301"/>
      <c r="CWL6" s="301"/>
      <c r="CWM6" s="301"/>
      <c r="CWN6" s="301"/>
      <c r="CWO6" s="301"/>
      <c r="CWP6" s="301"/>
      <c r="CWQ6" s="301"/>
      <c r="CWR6" s="301"/>
      <c r="CWS6" s="301"/>
      <c r="CWT6" s="301"/>
      <c r="CWU6" s="301"/>
      <c r="CWV6" s="301"/>
      <c r="CWW6" s="301"/>
      <c r="CWX6" s="301"/>
      <c r="CWY6" s="301"/>
      <c r="CWZ6" s="301"/>
      <c r="CXA6" s="301"/>
      <c r="CXB6" s="301"/>
      <c r="CXC6" s="301"/>
      <c r="CXD6" s="301"/>
      <c r="CXE6" s="301"/>
      <c r="CXF6" s="301"/>
      <c r="CXG6" s="301"/>
      <c r="CXH6" s="301"/>
      <c r="CXI6" s="301"/>
      <c r="CXJ6" s="301"/>
      <c r="CXK6" s="301"/>
      <c r="CXL6" s="301"/>
      <c r="CXM6" s="301"/>
      <c r="CXN6" s="301"/>
      <c r="CXO6" s="301"/>
      <c r="CXP6" s="301"/>
      <c r="CXQ6" s="301"/>
      <c r="CXR6" s="301"/>
      <c r="CXS6" s="301"/>
      <c r="CXT6" s="301"/>
      <c r="CXU6" s="301"/>
      <c r="CXV6" s="301"/>
      <c r="CXW6" s="301"/>
      <c r="CXX6" s="301"/>
      <c r="CXY6" s="301"/>
      <c r="CXZ6" s="301"/>
      <c r="CYA6" s="301"/>
      <c r="CYB6" s="301"/>
      <c r="CYC6" s="301"/>
      <c r="CYD6" s="301"/>
      <c r="CYE6" s="301"/>
      <c r="CYF6" s="301"/>
      <c r="CYG6" s="301"/>
      <c r="CYH6" s="301"/>
      <c r="CYI6" s="301"/>
      <c r="CYJ6" s="301"/>
      <c r="CYK6" s="301"/>
      <c r="CYL6" s="301"/>
      <c r="CYM6" s="301"/>
      <c r="CYN6" s="301"/>
      <c r="CYO6" s="301"/>
      <c r="CYP6" s="301"/>
      <c r="CYQ6" s="301"/>
      <c r="CYR6" s="301"/>
      <c r="CYS6" s="301"/>
      <c r="CYT6" s="301"/>
      <c r="CYU6" s="301"/>
      <c r="CYV6" s="301"/>
      <c r="CYW6" s="301"/>
      <c r="CYX6" s="301"/>
      <c r="CYY6" s="301"/>
      <c r="CYZ6" s="301"/>
      <c r="CZA6" s="301"/>
      <c r="CZB6" s="301"/>
      <c r="CZC6" s="301"/>
      <c r="CZD6" s="301"/>
      <c r="CZE6" s="301"/>
      <c r="CZF6" s="301"/>
      <c r="CZG6" s="301"/>
      <c r="CZH6" s="301"/>
      <c r="CZI6" s="301"/>
      <c r="CZJ6" s="301"/>
      <c r="CZK6" s="301"/>
      <c r="CZL6" s="301"/>
      <c r="CZM6" s="301"/>
      <c r="CZN6" s="301"/>
      <c r="CZO6" s="301"/>
      <c r="CZP6" s="301"/>
      <c r="CZQ6" s="301"/>
      <c r="CZR6" s="301"/>
      <c r="CZS6" s="301"/>
      <c r="CZT6" s="301"/>
      <c r="CZU6" s="301"/>
      <c r="CZV6" s="301"/>
      <c r="CZW6" s="301"/>
      <c r="CZX6" s="301"/>
      <c r="CZY6" s="301"/>
      <c r="CZZ6" s="301"/>
      <c r="DAA6" s="301"/>
      <c r="DAB6" s="301"/>
      <c r="DAC6" s="301"/>
      <c r="DAD6" s="301"/>
      <c r="DAE6" s="301"/>
      <c r="DAF6" s="301"/>
      <c r="DAG6" s="301"/>
      <c r="DAH6" s="301"/>
      <c r="DAI6" s="301"/>
      <c r="DAJ6" s="301"/>
      <c r="DAK6" s="301"/>
      <c r="DAL6" s="301"/>
      <c r="DAM6" s="301"/>
      <c r="DAN6" s="301"/>
      <c r="DAO6" s="301"/>
      <c r="DAP6" s="301"/>
      <c r="DAQ6" s="301"/>
      <c r="DAR6" s="301"/>
      <c r="DAS6" s="301"/>
      <c r="DAT6" s="301"/>
      <c r="DAU6" s="301"/>
      <c r="DAV6" s="301"/>
      <c r="DAW6" s="301"/>
      <c r="DAX6" s="301"/>
      <c r="DAY6" s="301"/>
      <c r="DAZ6" s="301"/>
      <c r="DBA6" s="301"/>
      <c r="DBB6" s="301"/>
      <c r="DBC6" s="301"/>
      <c r="DBD6" s="301"/>
      <c r="DBE6" s="301"/>
      <c r="DBF6" s="301"/>
      <c r="DBG6" s="301"/>
      <c r="DBH6" s="301"/>
      <c r="DBI6" s="301"/>
      <c r="DBJ6" s="301"/>
      <c r="DBK6" s="301"/>
      <c r="DBL6" s="301"/>
      <c r="DBM6" s="301"/>
      <c r="DBN6" s="301"/>
      <c r="DBO6" s="301"/>
      <c r="DBP6" s="301"/>
      <c r="DBQ6" s="301"/>
      <c r="DBR6" s="301"/>
      <c r="DBS6" s="301"/>
      <c r="DBT6" s="301"/>
      <c r="DBU6" s="301"/>
      <c r="DBV6" s="301"/>
      <c r="DBW6" s="301"/>
      <c r="DBX6" s="301"/>
      <c r="DBY6" s="301"/>
      <c r="DBZ6" s="301"/>
      <c r="DCA6" s="301"/>
      <c r="DCB6" s="301"/>
      <c r="DCC6" s="301"/>
      <c r="DCD6" s="301"/>
      <c r="DCE6" s="301"/>
      <c r="DCF6" s="301"/>
      <c r="DCG6" s="301"/>
      <c r="DCH6" s="301"/>
      <c r="DCI6" s="301"/>
      <c r="DCJ6" s="301"/>
      <c r="DCK6" s="301"/>
      <c r="DCL6" s="301"/>
      <c r="DCM6" s="301"/>
      <c r="DCN6" s="301"/>
      <c r="DCO6" s="301"/>
      <c r="DCP6" s="301"/>
      <c r="DCQ6" s="301"/>
      <c r="DCR6" s="301"/>
      <c r="DCS6" s="301"/>
      <c r="DCT6" s="301"/>
      <c r="DCU6" s="301"/>
      <c r="DCV6" s="301"/>
      <c r="DCW6" s="301"/>
      <c r="DCX6" s="301"/>
      <c r="DCY6" s="301"/>
      <c r="DCZ6" s="301"/>
      <c r="DDA6" s="301"/>
      <c r="DDB6" s="301"/>
      <c r="DDC6" s="301"/>
      <c r="DDD6" s="301"/>
      <c r="DDE6" s="301"/>
      <c r="DDF6" s="301"/>
      <c r="DDG6" s="301"/>
      <c r="DDH6" s="301"/>
      <c r="DDI6" s="301"/>
      <c r="DDJ6" s="301"/>
      <c r="DDK6" s="301"/>
      <c r="DDL6" s="301"/>
      <c r="DDM6" s="301"/>
      <c r="DDN6" s="301"/>
      <c r="DDO6" s="301"/>
      <c r="DDP6" s="301"/>
      <c r="DDQ6" s="301"/>
      <c r="DDR6" s="301"/>
      <c r="DDS6" s="301"/>
      <c r="DDT6" s="301"/>
      <c r="DDU6" s="301"/>
      <c r="DDV6" s="301"/>
      <c r="DDW6" s="301"/>
      <c r="DDX6" s="301"/>
      <c r="DDY6" s="301"/>
      <c r="DDZ6" s="301"/>
      <c r="DEA6" s="301"/>
      <c r="DEB6" s="301"/>
      <c r="DEC6" s="301"/>
      <c r="DED6" s="301"/>
      <c r="DEE6" s="301"/>
      <c r="DEF6" s="301"/>
      <c r="DEG6" s="301"/>
      <c r="DEH6" s="301"/>
      <c r="DEI6" s="301"/>
      <c r="DEJ6" s="301"/>
      <c r="DEK6" s="301"/>
      <c r="DEL6" s="301"/>
      <c r="DEM6" s="301"/>
      <c r="DEN6" s="301"/>
      <c r="DEO6" s="301"/>
      <c r="DEP6" s="301"/>
      <c r="DEQ6" s="301"/>
      <c r="DER6" s="301"/>
      <c r="DES6" s="301"/>
      <c r="DET6" s="301"/>
      <c r="DEU6" s="301"/>
      <c r="DEV6" s="301"/>
      <c r="DEW6" s="301"/>
      <c r="DEX6" s="301"/>
      <c r="DEY6" s="301"/>
      <c r="DEZ6" s="301"/>
      <c r="DFA6" s="301"/>
      <c r="DFB6" s="301"/>
      <c r="DFC6" s="301"/>
      <c r="DFD6" s="301"/>
      <c r="DFE6" s="301"/>
      <c r="DFF6" s="301"/>
      <c r="DFG6" s="301"/>
      <c r="DFH6" s="301"/>
      <c r="DFI6" s="301"/>
      <c r="DFJ6" s="301"/>
      <c r="DFK6" s="301"/>
      <c r="DFL6" s="301"/>
      <c r="DFM6" s="301"/>
      <c r="DFN6" s="301"/>
      <c r="DFO6" s="301"/>
      <c r="DFP6" s="301"/>
      <c r="DFQ6" s="301"/>
      <c r="DFR6" s="301"/>
      <c r="DFS6" s="301"/>
      <c r="DFT6" s="301"/>
      <c r="DFU6" s="301"/>
      <c r="DFV6" s="301"/>
      <c r="DFW6" s="301"/>
      <c r="DFX6" s="301"/>
      <c r="DFY6" s="301"/>
      <c r="DFZ6" s="301"/>
      <c r="DGA6" s="301"/>
      <c r="DGB6" s="301"/>
      <c r="DGC6" s="301"/>
      <c r="DGD6" s="301"/>
      <c r="DGE6" s="301"/>
      <c r="DGF6" s="301"/>
      <c r="DGG6" s="301"/>
      <c r="DGH6" s="301"/>
      <c r="DGI6" s="301"/>
      <c r="DGJ6" s="301"/>
      <c r="DGK6" s="301"/>
      <c r="DGL6" s="301"/>
      <c r="DGM6" s="301"/>
      <c r="DGN6" s="301"/>
      <c r="DGO6" s="301"/>
      <c r="DGP6" s="301"/>
      <c r="DGQ6" s="301"/>
      <c r="DGR6" s="301"/>
      <c r="DGS6" s="301"/>
      <c r="DGT6" s="301"/>
      <c r="DGU6" s="301"/>
      <c r="DGV6" s="301"/>
      <c r="DGW6" s="301"/>
      <c r="DGX6" s="301"/>
      <c r="DGY6" s="301"/>
      <c r="DGZ6" s="301"/>
      <c r="DHA6" s="301"/>
      <c r="DHB6" s="301"/>
      <c r="DHC6" s="301"/>
      <c r="DHD6" s="301"/>
      <c r="DHE6" s="301"/>
      <c r="DHF6" s="301"/>
      <c r="DHG6" s="301"/>
      <c r="DHH6" s="301"/>
      <c r="DHI6" s="301"/>
      <c r="DHJ6" s="301"/>
      <c r="DHK6" s="301"/>
      <c r="DHL6" s="301"/>
      <c r="DHM6" s="301"/>
      <c r="DHN6" s="301"/>
      <c r="DHO6" s="301"/>
      <c r="DHP6" s="301"/>
      <c r="DHQ6" s="301"/>
      <c r="DHR6" s="301"/>
      <c r="DHS6" s="301"/>
      <c r="DHT6" s="301"/>
      <c r="DHU6" s="301"/>
      <c r="DHV6" s="301"/>
      <c r="DHW6" s="301"/>
      <c r="DHX6" s="301"/>
      <c r="DHY6" s="301"/>
      <c r="DHZ6" s="301"/>
      <c r="DIA6" s="301"/>
      <c r="DIB6" s="301"/>
      <c r="DIC6" s="301"/>
      <c r="DID6" s="301"/>
      <c r="DIE6" s="301"/>
      <c r="DIF6" s="301"/>
      <c r="DIG6" s="301"/>
      <c r="DIH6" s="301"/>
      <c r="DII6" s="301"/>
      <c r="DIJ6" s="301"/>
      <c r="DIK6" s="301"/>
      <c r="DIL6" s="301"/>
      <c r="DIM6" s="301"/>
      <c r="DIN6" s="301"/>
      <c r="DIO6" s="301"/>
      <c r="DIP6" s="301"/>
      <c r="DIQ6" s="301"/>
      <c r="DIR6" s="301"/>
      <c r="DIS6" s="301"/>
      <c r="DIT6" s="301"/>
      <c r="DIU6" s="301"/>
      <c r="DIV6" s="301"/>
      <c r="DIW6" s="301"/>
      <c r="DIX6" s="301"/>
      <c r="DIY6" s="301"/>
      <c r="DIZ6" s="301"/>
      <c r="DJA6" s="301"/>
      <c r="DJB6" s="301"/>
      <c r="DJC6" s="301"/>
      <c r="DJD6" s="301"/>
      <c r="DJE6" s="301"/>
      <c r="DJF6" s="301"/>
      <c r="DJG6" s="301"/>
      <c r="DJH6" s="301"/>
      <c r="DJI6" s="301"/>
      <c r="DJJ6" s="301"/>
      <c r="DJK6" s="301"/>
      <c r="DJL6" s="301"/>
      <c r="DJM6" s="301"/>
      <c r="DJN6" s="301"/>
      <c r="DJO6" s="301"/>
      <c r="DJP6" s="301"/>
      <c r="DJQ6" s="301"/>
      <c r="DJR6" s="301"/>
      <c r="DJS6" s="301"/>
      <c r="DJT6" s="301"/>
      <c r="DJU6" s="301"/>
      <c r="DJV6" s="301"/>
      <c r="DJW6" s="301"/>
      <c r="DJX6" s="301"/>
      <c r="DJY6" s="301"/>
      <c r="DJZ6" s="301"/>
      <c r="DKA6" s="301"/>
      <c r="DKB6" s="301"/>
      <c r="DKC6" s="301"/>
      <c r="DKD6" s="301"/>
      <c r="DKE6" s="301"/>
      <c r="DKF6" s="301"/>
      <c r="DKG6" s="301"/>
      <c r="DKH6" s="301"/>
      <c r="DKI6" s="301"/>
      <c r="DKJ6" s="301"/>
      <c r="DKK6" s="301"/>
      <c r="DKL6" s="301"/>
      <c r="DKM6" s="301"/>
      <c r="DKN6" s="301"/>
      <c r="DKO6" s="301"/>
      <c r="DKP6" s="301"/>
      <c r="DKQ6" s="301"/>
      <c r="DKR6" s="301"/>
      <c r="DKS6" s="301"/>
      <c r="DKT6" s="301"/>
      <c r="DKU6" s="301"/>
      <c r="DKV6" s="301"/>
      <c r="DKW6" s="301"/>
      <c r="DKX6" s="301"/>
      <c r="DKY6" s="301"/>
      <c r="DKZ6" s="301"/>
      <c r="DLA6" s="301"/>
      <c r="DLB6" s="301"/>
      <c r="DLC6" s="301"/>
      <c r="DLD6" s="301"/>
      <c r="DLE6" s="301"/>
      <c r="DLF6" s="301"/>
      <c r="DLG6" s="301"/>
      <c r="DLH6" s="301"/>
      <c r="DLI6" s="301"/>
      <c r="DLJ6" s="301"/>
      <c r="DLK6" s="301"/>
      <c r="DLL6" s="301"/>
      <c r="DLM6" s="301"/>
      <c r="DLN6" s="301"/>
      <c r="DLO6" s="301"/>
      <c r="DLP6" s="301"/>
      <c r="DLQ6" s="301"/>
      <c r="DLR6" s="301"/>
      <c r="DLS6" s="301"/>
      <c r="DLT6" s="301"/>
      <c r="DLU6" s="301"/>
      <c r="DLV6" s="301"/>
      <c r="DLW6" s="301"/>
      <c r="DLX6" s="301"/>
      <c r="DLY6" s="301"/>
      <c r="DLZ6" s="301"/>
      <c r="DMA6" s="301"/>
      <c r="DMB6" s="301"/>
      <c r="DMC6" s="301"/>
      <c r="DMD6" s="301"/>
      <c r="DME6" s="301"/>
      <c r="DMF6" s="301"/>
      <c r="DMG6" s="301"/>
      <c r="DMH6" s="301"/>
      <c r="DMI6" s="301"/>
      <c r="DMJ6" s="301"/>
      <c r="DMK6" s="301"/>
      <c r="DML6" s="301"/>
      <c r="DMM6" s="301"/>
      <c r="DMN6" s="301"/>
      <c r="DMO6" s="301"/>
      <c r="DMP6" s="301"/>
      <c r="DMQ6" s="301"/>
      <c r="DMR6" s="301"/>
      <c r="DMS6" s="301"/>
      <c r="DMT6" s="301"/>
      <c r="DMU6" s="301"/>
      <c r="DMV6" s="301"/>
      <c r="DMW6" s="301"/>
      <c r="DMX6" s="301"/>
      <c r="DMY6" s="301"/>
      <c r="DMZ6" s="301"/>
      <c r="DNA6" s="301"/>
      <c r="DNB6" s="301"/>
      <c r="DNC6" s="301"/>
      <c r="DND6" s="301"/>
      <c r="DNE6" s="301"/>
      <c r="DNF6" s="301"/>
      <c r="DNG6" s="301"/>
      <c r="DNH6" s="301"/>
      <c r="DNI6" s="301"/>
      <c r="DNJ6" s="301"/>
      <c r="DNK6" s="301"/>
      <c r="DNL6" s="301"/>
      <c r="DNM6" s="301"/>
      <c r="DNN6" s="301"/>
      <c r="DNO6" s="301"/>
      <c r="DNP6" s="301"/>
      <c r="DNQ6" s="301"/>
      <c r="DNR6" s="301"/>
      <c r="DNS6" s="301"/>
      <c r="DNT6" s="301"/>
      <c r="DNU6" s="301"/>
      <c r="DNV6" s="301"/>
      <c r="DNW6" s="301"/>
      <c r="DNX6" s="301"/>
      <c r="DNY6" s="301"/>
      <c r="DNZ6" s="301"/>
      <c r="DOA6" s="301"/>
      <c r="DOB6" s="301"/>
      <c r="DOC6" s="301"/>
      <c r="DOD6" s="301"/>
      <c r="DOE6" s="301"/>
      <c r="DOF6" s="301"/>
      <c r="DOG6" s="301"/>
      <c r="DOH6" s="301"/>
      <c r="DOI6" s="301"/>
      <c r="DOJ6" s="301"/>
      <c r="DOK6" s="301"/>
      <c r="DOL6" s="301"/>
      <c r="DOM6" s="301"/>
      <c r="DON6" s="301"/>
      <c r="DOO6" s="301"/>
      <c r="DOP6" s="301"/>
      <c r="DOQ6" s="301"/>
      <c r="DOR6" s="301"/>
      <c r="DOS6" s="301"/>
      <c r="DOT6" s="301"/>
      <c r="DOU6" s="301"/>
      <c r="DOV6" s="301"/>
      <c r="DOW6" s="301"/>
      <c r="DOX6" s="301"/>
      <c r="DOY6" s="301"/>
      <c r="DOZ6" s="301"/>
      <c r="DPA6" s="301"/>
      <c r="DPB6" s="301"/>
      <c r="DPC6" s="301"/>
      <c r="DPD6" s="301"/>
      <c r="DPE6" s="301"/>
      <c r="DPF6" s="301"/>
      <c r="DPG6" s="301"/>
      <c r="DPH6" s="301"/>
      <c r="DPI6" s="301"/>
      <c r="DPJ6" s="301"/>
      <c r="DPK6" s="301"/>
      <c r="DPL6" s="301"/>
      <c r="DPM6" s="301"/>
      <c r="DPN6" s="301"/>
      <c r="DPO6" s="301"/>
      <c r="DPP6" s="301"/>
      <c r="DPQ6" s="301"/>
      <c r="DPR6" s="301"/>
      <c r="DPS6" s="301"/>
      <c r="DPT6" s="301"/>
      <c r="DPU6" s="301"/>
      <c r="DPV6" s="301"/>
      <c r="DPW6" s="301"/>
      <c r="DPX6" s="301"/>
      <c r="DPY6" s="301"/>
      <c r="DPZ6" s="301"/>
      <c r="DQA6" s="301"/>
      <c r="DQB6" s="301"/>
      <c r="DQC6" s="301"/>
      <c r="DQD6" s="301"/>
      <c r="DQE6" s="301"/>
      <c r="DQF6" s="301"/>
      <c r="DQG6" s="301"/>
      <c r="DQH6" s="301"/>
      <c r="DQI6" s="301"/>
      <c r="DQJ6" s="301"/>
      <c r="DQK6" s="301"/>
      <c r="DQL6" s="301"/>
      <c r="DQM6" s="301"/>
      <c r="DQN6" s="301"/>
      <c r="DQO6" s="301"/>
      <c r="DQP6" s="301"/>
      <c r="DQQ6" s="301"/>
      <c r="DQR6" s="301"/>
      <c r="DQS6" s="301"/>
      <c r="DQT6" s="301"/>
      <c r="DQU6" s="301"/>
      <c r="DQV6" s="301"/>
      <c r="DQW6" s="301"/>
      <c r="DQX6" s="301"/>
      <c r="DQY6" s="301"/>
      <c r="DQZ6" s="301"/>
      <c r="DRA6" s="301"/>
      <c r="DRB6" s="301"/>
      <c r="DRC6" s="301"/>
      <c r="DRD6" s="301"/>
      <c r="DRE6" s="301"/>
      <c r="DRF6" s="301"/>
      <c r="DRG6" s="301"/>
      <c r="DRH6" s="301"/>
      <c r="DRI6" s="301"/>
      <c r="DRJ6" s="301"/>
      <c r="DRK6" s="301"/>
      <c r="DRL6" s="301"/>
      <c r="DRM6" s="301"/>
      <c r="DRN6" s="301"/>
      <c r="DRO6" s="301"/>
      <c r="DRP6" s="301"/>
      <c r="DRQ6" s="301"/>
      <c r="DRR6" s="301"/>
      <c r="DRS6" s="301"/>
      <c r="DRT6" s="301"/>
      <c r="DRU6" s="301"/>
      <c r="DRV6" s="301"/>
      <c r="DRW6" s="301"/>
      <c r="DRX6" s="301"/>
      <c r="DRY6" s="301"/>
      <c r="DRZ6" s="301"/>
      <c r="DSA6" s="301"/>
      <c r="DSB6" s="301"/>
      <c r="DSC6" s="301"/>
      <c r="DSD6" s="301"/>
      <c r="DSE6" s="301"/>
      <c r="DSF6" s="301"/>
      <c r="DSG6" s="301"/>
      <c r="DSH6" s="301"/>
      <c r="DSI6" s="301"/>
      <c r="DSJ6" s="301"/>
      <c r="DSK6" s="301"/>
      <c r="DSL6" s="301"/>
      <c r="DSM6" s="301"/>
      <c r="DSN6" s="301"/>
      <c r="DSO6" s="301"/>
      <c r="DSP6" s="301"/>
      <c r="DSQ6" s="301"/>
      <c r="DSR6" s="301"/>
      <c r="DSS6" s="301"/>
      <c r="DST6" s="301"/>
      <c r="DSU6" s="301"/>
      <c r="DSV6" s="301"/>
      <c r="DSW6" s="301"/>
      <c r="DSX6" s="301"/>
      <c r="DSY6" s="301"/>
      <c r="DSZ6" s="301"/>
      <c r="DTA6" s="301"/>
      <c r="DTB6" s="301"/>
      <c r="DTC6" s="301"/>
      <c r="DTD6" s="301"/>
      <c r="DTE6" s="301"/>
      <c r="DTF6" s="301"/>
      <c r="DTG6" s="301"/>
      <c r="DTH6" s="301"/>
      <c r="DTI6" s="301"/>
      <c r="DTJ6" s="301"/>
      <c r="DTK6" s="301"/>
      <c r="DTL6" s="301"/>
      <c r="DTM6" s="301"/>
      <c r="DTN6" s="301"/>
      <c r="DTO6" s="301"/>
      <c r="DTP6" s="301"/>
      <c r="DTQ6" s="301"/>
      <c r="DTR6" s="301"/>
      <c r="DTS6" s="301"/>
      <c r="DTT6" s="301"/>
      <c r="DTU6" s="301"/>
      <c r="DTV6" s="301"/>
      <c r="DTW6" s="301"/>
      <c r="DTX6" s="301"/>
      <c r="DTY6" s="301"/>
      <c r="DTZ6" s="301"/>
      <c r="DUA6" s="301"/>
      <c r="DUB6" s="301"/>
      <c r="DUC6" s="301"/>
      <c r="DUD6" s="301"/>
      <c r="DUE6" s="301"/>
      <c r="DUF6" s="301"/>
      <c r="DUG6" s="301"/>
      <c r="DUH6" s="301"/>
      <c r="DUI6" s="301"/>
      <c r="DUJ6" s="301"/>
      <c r="DUK6" s="301"/>
      <c r="DUL6" s="301"/>
      <c r="DUM6" s="301"/>
      <c r="DUN6" s="301"/>
      <c r="DUO6" s="301"/>
      <c r="DUP6" s="301"/>
      <c r="DUQ6" s="301"/>
      <c r="DUR6" s="301"/>
      <c r="DUS6" s="301"/>
      <c r="DUT6" s="301"/>
      <c r="DUU6" s="301"/>
      <c r="DUV6" s="301"/>
      <c r="DUW6" s="301"/>
      <c r="DUX6" s="301"/>
      <c r="DUY6" s="301"/>
      <c r="DUZ6" s="301"/>
      <c r="DVA6" s="301"/>
      <c r="DVB6" s="301"/>
      <c r="DVC6" s="301"/>
      <c r="DVD6" s="301"/>
      <c r="DVE6" s="301"/>
      <c r="DVF6" s="301"/>
      <c r="DVG6" s="301"/>
      <c r="DVH6" s="301"/>
      <c r="DVI6" s="301"/>
      <c r="DVJ6" s="301"/>
      <c r="DVK6" s="301"/>
      <c r="DVL6" s="301"/>
      <c r="DVM6" s="301"/>
      <c r="DVN6" s="301"/>
      <c r="DVO6" s="301"/>
      <c r="DVP6" s="301"/>
      <c r="DVQ6" s="301"/>
      <c r="DVR6" s="301"/>
      <c r="DVS6" s="301"/>
      <c r="DVT6" s="301"/>
      <c r="DVU6" s="301"/>
      <c r="DVV6" s="301"/>
      <c r="DVW6" s="301"/>
      <c r="DVX6" s="301"/>
      <c r="DVY6" s="301"/>
      <c r="DVZ6" s="301"/>
      <c r="DWA6" s="301"/>
      <c r="DWB6" s="301"/>
      <c r="DWC6" s="301"/>
      <c r="DWD6" s="301"/>
      <c r="DWE6" s="301"/>
      <c r="DWF6" s="301"/>
      <c r="DWG6" s="301"/>
      <c r="DWH6" s="301"/>
      <c r="DWI6" s="301"/>
      <c r="DWJ6" s="301"/>
      <c r="DWK6" s="301"/>
      <c r="DWL6" s="301"/>
      <c r="DWM6" s="301"/>
      <c r="DWN6" s="301"/>
      <c r="DWO6" s="301"/>
      <c r="DWP6" s="301"/>
      <c r="DWQ6" s="301"/>
      <c r="DWR6" s="301"/>
      <c r="DWS6" s="301"/>
      <c r="DWT6" s="301"/>
      <c r="DWU6" s="301"/>
      <c r="DWV6" s="301"/>
      <c r="DWW6" s="301"/>
      <c r="DWX6" s="301"/>
      <c r="DWY6" s="301"/>
      <c r="DWZ6" s="301"/>
      <c r="DXA6" s="301"/>
      <c r="DXB6" s="301"/>
      <c r="DXC6" s="301"/>
      <c r="DXD6" s="301"/>
      <c r="DXE6" s="301"/>
      <c r="DXF6" s="301"/>
      <c r="DXG6" s="301"/>
      <c r="DXH6" s="301"/>
      <c r="DXI6" s="301"/>
      <c r="DXJ6" s="301"/>
      <c r="DXK6" s="301"/>
      <c r="DXL6" s="301"/>
      <c r="DXM6" s="301"/>
      <c r="DXN6" s="301"/>
      <c r="DXO6" s="301"/>
      <c r="DXP6" s="301"/>
      <c r="DXQ6" s="301"/>
      <c r="DXR6" s="301"/>
      <c r="DXS6" s="301"/>
      <c r="DXT6" s="301"/>
      <c r="DXU6" s="301"/>
      <c r="DXV6" s="301"/>
      <c r="DXW6" s="301"/>
      <c r="DXX6" s="301"/>
      <c r="DXY6" s="301"/>
      <c r="DXZ6" s="301"/>
      <c r="DYA6" s="301"/>
      <c r="DYB6" s="301"/>
      <c r="DYC6" s="301"/>
      <c r="DYD6" s="301"/>
      <c r="DYE6" s="301"/>
      <c r="DYF6" s="301"/>
      <c r="DYG6" s="301"/>
      <c r="DYH6" s="301"/>
      <c r="DYI6" s="301"/>
      <c r="DYJ6" s="301"/>
      <c r="DYK6" s="301"/>
      <c r="DYL6" s="301"/>
      <c r="DYM6" s="301"/>
      <c r="DYN6" s="301"/>
      <c r="DYO6" s="301"/>
      <c r="DYP6" s="301"/>
      <c r="DYQ6" s="301"/>
      <c r="DYR6" s="301"/>
      <c r="DYS6" s="301"/>
      <c r="DYT6" s="301"/>
      <c r="DYU6" s="301"/>
      <c r="DYV6" s="301"/>
      <c r="DYW6" s="301"/>
      <c r="DYX6" s="301"/>
      <c r="DYY6" s="301"/>
      <c r="DYZ6" s="301"/>
      <c r="DZA6" s="301"/>
      <c r="DZB6" s="301"/>
      <c r="DZC6" s="301"/>
      <c r="DZD6" s="301"/>
      <c r="DZE6" s="301"/>
      <c r="DZF6" s="301"/>
      <c r="DZG6" s="301"/>
      <c r="DZH6" s="301"/>
      <c r="DZI6" s="301"/>
      <c r="DZJ6" s="301"/>
      <c r="DZK6" s="301"/>
      <c r="DZL6" s="301"/>
      <c r="DZM6" s="301"/>
      <c r="DZN6" s="301"/>
      <c r="DZO6" s="301"/>
      <c r="DZP6" s="301"/>
      <c r="DZQ6" s="301"/>
      <c r="DZR6" s="301"/>
      <c r="DZS6" s="301"/>
      <c r="DZT6" s="301"/>
      <c r="DZU6" s="301"/>
      <c r="DZV6" s="301"/>
      <c r="DZW6" s="301"/>
      <c r="DZX6" s="301"/>
      <c r="DZY6" s="301"/>
      <c r="DZZ6" s="301"/>
      <c r="EAA6" s="301"/>
      <c r="EAB6" s="301"/>
      <c r="EAC6" s="301"/>
      <c r="EAD6" s="301"/>
      <c r="EAE6" s="301"/>
      <c r="EAF6" s="301"/>
      <c r="EAG6" s="301"/>
      <c r="EAH6" s="301"/>
      <c r="EAI6" s="301"/>
      <c r="EAJ6" s="301"/>
      <c r="EAK6" s="301"/>
      <c r="EAL6" s="301"/>
      <c r="EAM6" s="301"/>
      <c r="EAN6" s="301"/>
      <c r="EAO6" s="301"/>
      <c r="EAP6" s="301"/>
      <c r="EAQ6" s="301"/>
      <c r="EAR6" s="301"/>
      <c r="EAS6" s="301"/>
      <c r="EAT6" s="301"/>
      <c r="EAU6" s="301"/>
      <c r="EAV6" s="301"/>
      <c r="EAW6" s="301"/>
      <c r="EAX6" s="301"/>
      <c r="EAY6" s="301"/>
      <c r="EAZ6" s="301"/>
      <c r="EBA6" s="301"/>
      <c r="EBB6" s="301"/>
      <c r="EBC6" s="301"/>
      <c r="EBD6" s="301"/>
      <c r="EBE6" s="301"/>
      <c r="EBF6" s="301"/>
      <c r="EBG6" s="301"/>
      <c r="EBH6" s="301"/>
      <c r="EBI6" s="301"/>
      <c r="EBJ6" s="301"/>
      <c r="EBK6" s="301"/>
      <c r="EBL6" s="301"/>
      <c r="EBM6" s="301"/>
      <c r="EBN6" s="301"/>
      <c r="EBO6" s="301"/>
      <c r="EBP6" s="301"/>
      <c r="EBQ6" s="301"/>
      <c r="EBR6" s="301"/>
      <c r="EBS6" s="301"/>
      <c r="EBT6" s="301"/>
      <c r="EBU6" s="301"/>
      <c r="EBV6" s="301"/>
      <c r="EBW6" s="301"/>
      <c r="EBX6" s="301"/>
      <c r="EBY6" s="301"/>
      <c r="EBZ6" s="301"/>
      <c r="ECA6" s="301"/>
      <c r="ECB6" s="301"/>
      <c r="ECC6" s="301"/>
      <c r="ECD6" s="301"/>
      <c r="ECE6" s="301"/>
      <c r="ECF6" s="301"/>
      <c r="ECG6" s="301"/>
      <c r="ECH6" s="301"/>
      <c r="ECI6" s="301"/>
      <c r="ECJ6" s="301"/>
      <c r="ECK6" s="301"/>
      <c r="ECL6" s="301"/>
      <c r="ECM6" s="301"/>
      <c r="ECN6" s="301"/>
      <c r="ECO6" s="301"/>
      <c r="ECP6" s="301"/>
      <c r="ECQ6" s="301"/>
      <c r="ECR6" s="301"/>
      <c r="ECS6" s="301"/>
      <c r="ECT6" s="301"/>
      <c r="ECU6" s="301"/>
      <c r="ECV6" s="301"/>
      <c r="ECW6" s="301"/>
      <c r="ECX6" s="301"/>
      <c r="ECY6" s="301"/>
      <c r="ECZ6" s="301"/>
      <c r="EDA6" s="301"/>
      <c r="EDB6" s="301"/>
      <c r="EDC6" s="301"/>
      <c r="EDD6" s="301"/>
      <c r="EDE6" s="301"/>
      <c r="EDF6" s="301"/>
      <c r="EDG6" s="301"/>
      <c r="EDH6" s="301"/>
      <c r="EDI6" s="301"/>
      <c r="EDJ6" s="301"/>
      <c r="EDK6" s="301"/>
      <c r="EDL6" s="301"/>
      <c r="EDM6" s="301"/>
      <c r="EDN6" s="301"/>
      <c r="EDO6" s="301"/>
      <c r="EDP6" s="301"/>
      <c r="EDQ6" s="301"/>
      <c r="EDR6" s="301"/>
      <c r="EDS6" s="301"/>
      <c r="EDT6" s="301"/>
      <c r="EDU6" s="301"/>
      <c r="EDV6" s="301"/>
      <c r="EDW6" s="301"/>
      <c r="EDX6" s="301"/>
      <c r="EDY6" s="301"/>
      <c r="EDZ6" s="301"/>
      <c r="EEA6" s="301"/>
      <c r="EEB6" s="301"/>
      <c r="EEC6" s="301"/>
      <c r="EED6" s="301"/>
      <c r="EEE6" s="301"/>
      <c r="EEF6" s="301"/>
      <c r="EEG6" s="301"/>
      <c r="EEH6" s="301"/>
      <c r="EEI6" s="301"/>
      <c r="EEJ6" s="301"/>
      <c r="EEK6" s="301"/>
      <c r="EEL6" s="301"/>
      <c r="EEM6" s="301"/>
      <c r="EEN6" s="301"/>
      <c r="EEO6" s="301"/>
      <c r="EEP6" s="301"/>
      <c r="EEQ6" s="301"/>
      <c r="EER6" s="301"/>
      <c r="EES6" s="301"/>
      <c r="EET6" s="301"/>
      <c r="EEU6" s="301"/>
      <c r="EEV6" s="301"/>
      <c r="EEW6" s="301"/>
      <c r="EEX6" s="301"/>
      <c r="EEY6" s="301"/>
      <c r="EEZ6" s="301"/>
      <c r="EFA6" s="301"/>
      <c r="EFB6" s="301"/>
      <c r="EFC6" s="301"/>
      <c r="EFD6" s="301"/>
      <c r="EFE6" s="301"/>
      <c r="EFF6" s="301"/>
      <c r="EFG6" s="301"/>
      <c r="EFH6" s="301"/>
      <c r="EFI6" s="301"/>
      <c r="EFJ6" s="301"/>
      <c r="EFK6" s="301"/>
      <c r="EFL6" s="301"/>
      <c r="EFM6" s="301"/>
      <c r="EFN6" s="301"/>
      <c r="EFO6" s="301"/>
      <c r="EFP6" s="301"/>
      <c r="EFQ6" s="301"/>
      <c r="EFR6" s="301"/>
      <c r="EFS6" s="301"/>
      <c r="EFT6" s="301"/>
      <c r="EFU6" s="301"/>
      <c r="EFV6" s="301"/>
      <c r="EFW6" s="301"/>
      <c r="EFX6" s="301"/>
      <c r="EFY6" s="301"/>
      <c r="EFZ6" s="301"/>
      <c r="EGA6" s="301"/>
      <c r="EGB6" s="301"/>
      <c r="EGC6" s="301"/>
      <c r="EGD6" s="301"/>
      <c r="EGE6" s="301"/>
      <c r="EGF6" s="301"/>
      <c r="EGG6" s="301"/>
      <c r="EGH6" s="301"/>
      <c r="EGI6" s="301"/>
      <c r="EGJ6" s="301"/>
      <c r="EGK6" s="301"/>
      <c r="EGL6" s="301"/>
      <c r="EGM6" s="301"/>
      <c r="EGN6" s="301"/>
      <c r="EGO6" s="301"/>
      <c r="EGP6" s="301"/>
      <c r="EGQ6" s="301"/>
      <c r="EGR6" s="301"/>
      <c r="EGS6" s="301"/>
      <c r="EGT6" s="301"/>
      <c r="EGU6" s="301"/>
      <c r="EGV6" s="301"/>
      <c r="EGW6" s="301"/>
      <c r="EGX6" s="301"/>
      <c r="EGY6" s="301"/>
      <c r="EGZ6" s="301"/>
      <c r="EHA6" s="301"/>
      <c r="EHB6" s="301"/>
      <c r="EHC6" s="301"/>
      <c r="EHD6" s="301"/>
      <c r="EHE6" s="301"/>
      <c r="EHF6" s="301"/>
      <c r="EHG6" s="301"/>
      <c r="EHH6" s="301"/>
      <c r="EHI6" s="301"/>
      <c r="EHJ6" s="301"/>
      <c r="EHK6" s="301"/>
      <c r="EHL6" s="301"/>
      <c r="EHM6" s="301"/>
      <c r="EHN6" s="301"/>
      <c r="EHO6" s="301"/>
      <c r="EHP6" s="301"/>
      <c r="EHQ6" s="301"/>
      <c r="EHR6" s="301"/>
      <c r="EHS6" s="301"/>
      <c r="EHT6" s="301"/>
      <c r="EHU6" s="301"/>
      <c r="EHV6" s="301"/>
      <c r="EHW6" s="301"/>
      <c r="EHX6" s="301"/>
      <c r="EHY6" s="301"/>
      <c r="EHZ6" s="301"/>
      <c r="EIA6" s="301"/>
      <c r="EIB6" s="301"/>
      <c r="EIC6" s="301"/>
      <c r="EID6" s="301"/>
      <c r="EIE6" s="301"/>
      <c r="EIF6" s="301"/>
      <c r="EIG6" s="301"/>
      <c r="EIH6" s="301"/>
      <c r="EII6" s="301"/>
      <c r="EIJ6" s="301"/>
      <c r="EIK6" s="301"/>
      <c r="EIL6" s="301"/>
      <c r="EIM6" s="301"/>
      <c r="EIN6" s="301"/>
      <c r="EIO6" s="301"/>
      <c r="EIP6" s="301"/>
      <c r="EIQ6" s="301"/>
      <c r="EIR6" s="301"/>
      <c r="EIS6" s="301"/>
      <c r="EIT6" s="301"/>
      <c r="EIU6" s="301"/>
      <c r="EIV6" s="301"/>
      <c r="EIW6" s="301"/>
      <c r="EIX6" s="301"/>
      <c r="EIY6" s="301"/>
      <c r="EIZ6" s="301"/>
      <c r="EJA6" s="301"/>
      <c r="EJB6" s="301"/>
      <c r="EJC6" s="301"/>
      <c r="EJD6" s="301"/>
      <c r="EJE6" s="301"/>
      <c r="EJF6" s="301"/>
      <c r="EJG6" s="301"/>
      <c r="EJH6" s="301"/>
      <c r="EJI6" s="301"/>
      <c r="EJJ6" s="301"/>
      <c r="EJK6" s="301"/>
      <c r="EJL6" s="301"/>
      <c r="EJM6" s="301"/>
      <c r="EJN6" s="301"/>
      <c r="EJO6" s="301"/>
      <c r="EJP6" s="301"/>
      <c r="EJQ6" s="301"/>
      <c r="EJR6" s="301"/>
      <c r="EJS6" s="301"/>
      <c r="EJT6" s="301"/>
      <c r="EJU6" s="301"/>
      <c r="EJV6" s="301"/>
      <c r="EJW6" s="301"/>
      <c r="EJX6" s="301"/>
      <c r="EJY6" s="301"/>
      <c r="EJZ6" s="301"/>
      <c r="EKA6" s="301"/>
      <c r="EKB6" s="301"/>
      <c r="EKC6" s="301"/>
      <c r="EKD6" s="301"/>
      <c r="EKE6" s="301"/>
      <c r="EKF6" s="301"/>
      <c r="EKG6" s="301"/>
      <c r="EKH6" s="301"/>
      <c r="EKI6" s="301"/>
      <c r="EKJ6" s="301"/>
      <c r="EKK6" s="301"/>
      <c r="EKL6" s="301"/>
      <c r="EKM6" s="301"/>
      <c r="EKN6" s="301"/>
      <c r="EKO6" s="301"/>
      <c r="EKP6" s="301"/>
      <c r="EKQ6" s="301"/>
      <c r="EKR6" s="301"/>
      <c r="EKS6" s="301"/>
      <c r="EKT6" s="301"/>
      <c r="EKU6" s="301"/>
      <c r="EKV6" s="301"/>
      <c r="EKW6" s="301"/>
      <c r="EKX6" s="301"/>
      <c r="EKY6" s="301"/>
      <c r="EKZ6" s="301"/>
      <c r="ELA6" s="301"/>
      <c r="ELB6" s="301"/>
      <c r="ELC6" s="301"/>
      <c r="ELD6" s="301"/>
      <c r="ELE6" s="301"/>
      <c r="ELF6" s="301"/>
      <c r="ELG6" s="301"/>
      <c r="ELH6" s="301"/>
      <c r="ELI6" s="301"/>
      <c r="ELJ6" s="301"/>
      <c r="ELK6" s="301"/>
      <c r="ELL6" s="301"/>
      <c r="ELM6" s="301"/>
      <c r="ELN6" s="301"/>
      <c r="ELO6" s="301"/>
      <c r="ELP6" s="301"/>
      <c r="ELQ6" s="301"/>
      <c r="ELR6" s="301"/>
      <c r="ELS6" s="301"/>
      <c r="ELT6" s="301"/>
      <c r="ELU6" s="301"/>
      <c r="ELV6" s="301"/>
      <c r="ELW6" s="301"/>
      <c r="ELX6" s="301"/>
      <c r="ELY6" s="301"/>
      <c r="ELZ6" s="301"/>
      <c r="EMA6" s="301"/>
      <c r="EMB6" s="301"/>
      <c r="EMC6" s="301"/>
      <c r="EMD6" s="301"/>
      <c r="EME6" s="301"/>
      <c r="EMF6" s="301"/>
      <c r="EMG6" s="301"/>
      <c r="EMH6" s="301"/>
      <c r="EMI6" s="301"/>
      <c r="EMJ6" s="301"/>
      <c r="EMK6" s="301"/>
      <c r="EML6" s="301"/>
      <c r="EMM6" s="301"/>
      <c r="EMN6" s="301"/>
      <c r="EMO6" s="301"/>
      <c r="EMP6" s="301"/>
      <c r="EMQ6" s="301"/>
      <c r="EMR6" s="301"/>
      <c r="EMS6" s="301"/>
      <c r="EMT6" s="301"/>
      <c r="EMU6" s="301"/>
      <c r="EMV6" s="301"/>
      <c r="EMW6" s="301"/>
      <c r="EMX6" s="301"/>
      <c r="EMY6" s="301"/>
      <c r="EMZ6" s="301"/>
      <c r="ENA6" s="301"/>
      <c r="ENB6" s="301"/>
      <c r="ENC6" s="301"/>
      <c r="END6" s="301"/>
      <c r="ENE6" s="301"/>
      <c r="ENF6" s="301"/>
      <c r="ENG6" s="301"/>
      <c r="ENH6" s="301"/>
      <c r="ENI6" s="301"/>
      <c r="ENJ6" s="301"/>
      <c r="ENK6" s="301"/>
      <c r="ENL6" s="301"/>
      <c r="ENM6" s="301"/>
      <c r="ENN6" s="301"/>
      <c r="ENO6" s="301"/>
      <c r="ENP6" s="301"/>
      <c r="ENQ6" s="301"/>
      <c r="ENR6" s="301"/>
      <c r="ENS6" s="301"/>
      <c r="ENT6" s="301"/>
      <c r="ENU6" s="301"/>
      <c r="ENV6" s="301"/>
      <c r="ENW6" s="301"/>
      <c r="ENX6" s="301"/>
      <c r="ENY6" s="301"/>
      <c r="ENZ6" s="301"/>
      <c r="EOA6" s="301"/>
      <c r="EOB6" s="301"/>
      <c r="EOC6" s="301"/>
      <c r="EOD6" s="301"/>
      <c r="EOE6" s="301"/>
      <c r="EOF6" s="301"/>
      <c r="EOG6" s="301"/>
      <c r="EOH6" s="301"/>
      <c r="EOI6" s="301"/>
      <c r="EOJ6" s="301"/>
      <c r="EOK6" s="301"/>
      <c r="EOL6" s="301"/>
      <c r="EOM6" s="301"/>
      <c r="EON6" s="301"/>
      <c r="EOO6" s="301"/>
      <c r="EOP6" s="301"/>
      <c r="EOQ6" s="301"/>
      <c r="EOR6" s="301"/>
      <c r="EOS6" s="301"/>
      <c r="EOT6" s="301"/>
      <c r="EOU6" s="301"/>
      <c r="EOV6" s="301"/>
      <c r="EOW6" s="301"/>
      <c r="EOX6" s="301"/>
      <c r="EOY6" s="301"/>
      <c r="EOZ6" s="301"/>
      <c r="EPA6" s="301"/>
      <c r="EPB6" s="301"/>
      <c r="EPC6" s="301"/>
      <c r="EPD6" s="301"/>
      <c r="EPE6" s="301"/>
      <c r="EPF6" s="301"/>
      <c r="EPG6" s="301"/>
      <c r="EPH6" s="301"/>
      <c r="EPI6" s="301"/>
      <c r="EPJ6" s="301"/>
      <c r="EPK6" s="301"/>
      <c r="EPL6" s="301"/>
      <c r="EPM6" s="301"/>
      <c r="EPN6" s="301"/>
      <c r="EPO6" s="301"/>
      <c r="EPP6" s="301"/>
      <c r="EPQ6" s="301"/>
      <c r="EPR6" s="301"/>
      <c r="EPS6" s="301"/>
      <c r="EPT6" s="301"/>
      <c r="EPU6" s="301"/>
      <c r="EPV6" s="301"/>
      <c r="EPW6" s="301"/>
      <c r="EPX6" s="301"/>
      <c r="EPY6" s="301"/>
      <c r="EPZ6" s="301"/>
      <c r="EQA6" s="301"/>
      <c r="EQB6" s="301"/>
      <c r="EQC6" s="301"/>
      <c r="EQD6" s="301"/>
      <c r="EQE6" s="301"/>
      <c r="EQF6" s="301"/>
      <c r="EQG6" s="301"/>
      <c r="EQH6" s="301"/>
      <c r="EQI6" s="301"/>
      <c r="EQJ6" s="301"/>
      <c r="EQK6" s="301"/>
      <c r="EQL6" s="301"/>
      <c r="EQM6" s="301"/>
      <c r="EQN6" s="301"/>
      <c r="EQO6" s="301"/>
      <c r="EQP6" s="301"/>
      <c r="EQQ6" s="301"/>
      <c r="EQR6" s="301"/>
      <c r="EQS6" s="301"/>
      <c r="EQT6" s="301"/>
      <c r="EQU6" s="301"/>
      <c r="EQV6" s="301"/>
      <c r="EQW6" s="301"/>
      <c r="EQX6" s="301"/>
      <c r="EQY6" s="301"/>
      <c r="EQZ6" s="301"/>
      <c r="ERA6" s="301"/>
      <c r="ERB6" s="301"/>
      <c r="ERC6" s="301"/>
      <c r="ERD6" s="301"/>
      <c r="ERE6" s="301"/>
      <c r="ERF6" s="301"/>
      <c r="ERG6" s="301"/>
      <c r="ERH6" s="301"/>
      <c r="ERI6" s="301"/>
      <c r="ERJ6" s="301"/>
      <c r="ERK6" s="301"/>
      <c r="ERL6" s="301"/>
      <c r="ERM6" s="301"/>
      <c r="ERN6" s="301"/>
      <c r="ERO6" s="301"/>
      <c r="ERP6" s="301"/>
      <c r="ERQ6" s="301"/>
      <c r="ERR6" s="301"/>
      <c r="ERS6" s="301"/>
      <c r="ERT6" s="301"/>
      <c r="ERU6" s="301"/>
      <c r="ERV6" s="301"/>
      <c r="ERW6" s="301"/>
      <c r="ERX6" s="301"/>
      <c r="ERY6" s="301"/>
      <c r="ERZ6" s="301"/>
      <c r="ESA6" s="301"/>
      <c r="ESB6" s="301"/>
      <c r="ESC6" s="301"/>
      <c r="ESD6" s="301"/>
      <c r="ESE6" s="301"/>
      <c r="ESF6" s="301"/>
      <c r="ESG6" s="301"/>
      <c r="ESH6" s="301"/>
      <c r="ESI6" s="301"/>
      <c r="ESJ6" s="301"/>
      <c r="ESK6" s="301"/>
      <c r="ESL6" s="301"/>
      <c r="ESM6" s="301"/>
      <c r="ESN6" s="301"/>
      <c r="ESO6" s="301"/>
      <c r="ESP6" s="301"/>
      <c r="ESQ6" s="301"/>
      <c r="ESR6" s="301"/>
      <c r="ESS6" s="301"/>
      <c r="EST6" s="301"/>
      <c r="ESU6" s="301"/>
      <c r="ESV6" s="301"/>
      <c r="ESW6" s="301"/>
      <c r="ESX6" s="301"/>
      <c r="ESY6" s="301"/>
      <c r="ESZ6" s="301"/>
      <c r="ETA6" s="301"/>
      <c r="ETB6" s="301"/>
      <c r="ETC6" s="301"/>
      <c r="ETD6" s="301"/>
      <c r="ETE6" s="301"/>
      <c r="ETF6" s="301"/>
      <c r="ETG6" s="301"/>
      <c r="ETH6" s="301"/>
      <c r="ETI6" s="301"/>
      <c r="ETJ6" s="301"/>
      <c r="ETK6" s="301"/>
      <c r="ETL6" s="301"/>
      <c r="ETM6" s="301"/>
      <c r="ETN6" s="301"/>
      <c r="ETO6" s="301"/>
      <c r="ETP6" s="301"/>
      <c r="ETQ6" s="301"/>
      <c r="ETR6" s="301"/>
      <c r="ETS6" s="301"/>
      <c r="ETT6" s="301"/>
      <c r="ETU6" s="301"/>
      <c r="ETV6" s="301"/>
      <c r="ETW6" s="301"/>
      <c r="ETX6" s="301"/>
      <c r="ETY6" s="301"/>
      <c r="ETZ6" s="301"/>
      <c r="EUA6" s="301"/>
      <c r="EUB6" s="301"/>
      <c r="EUC6" s="301"/>
      <c r="EUD6" s="301"/>
      <c r="EUE6" s="301"/>
      <c r="EUF6" s="301"/>
      <c r="EUG6" s="301"/>
      <c r="EUH6" s="301"/>
      <c r="EUI6" s="301"/>
      <c r="EUJ6" s="301"/>
      <c r="EUK6" s="301"/>
      <c r="EUL6" s="301"/>
      <c r="EUM6" s="301"/>
      <c r="EUN6" s="301"/>
      <c r="EUO6" s="301"/>
      <c r="EUP6" s="301"/>
      <c r="EUQ6" s="301"/>
      <c r="EUR6" s="301"/>
      <c r="EUS6" s="301"/>
      <c r="EUT6" s="301"/>
      <c r="EUU6" s="301"/>
      <c r="EUV6" s="301"/>
      <c r="EUW6" s="301"/>
      <c r="EUX6" s="301"/>
      <c r="EUY6" s="301"/>
      <c r="EUZ6" s="301"/>
      <c r="EVA6" s="301"/>
      <c r="EVB6" s="301"/>
      <c r="EVC6" s="301"/>
      <c r="EVD6" s="301"/>
      <c r="EVE6" s="301"/>
      <c r="EVF6" s="301"/>
      <c r="EVG6" s="301"/>
      <c r="EVH6" s="301"/>
      <c r="EVI6" s="301"/>
      <c r="EVJ6" s="301"/>
      <c r="EVK6" s="301"/>
      <c r="EVL6" s="301"/>
      <c r="EVM6" s="301"/>
      <c r="EVN6" s="301"/>
      <c r="EVO6" s="301"/>
      <c r="EVP6" s="301"/>
      <c r="EVQ6" s="301"/>
      <c r="EVR6" s="301"/>
      <c r="EVS6" s="301"/>
      <c r="EVT6" s="301"/>
      <c r="EVU6" s="301"/>
      <c r="EVV6" s="301"/>
      <c r="EVW6" s="301"/>
      <c r="EVX6" s="301"/>
      <c r="EVY6" s="301"/>
      <c r="EVZ6" s="301"/>
      <c r="EWA6" s="301"/>
      <c r="EWB6" s="301"/>
      <c r="EWC6" s="301"/>
      <c r="EWD6" s="301"/>
      <c r="EWE6" s="301"/>
      <c r="EWF6" s="301"/>
      <c r="EWG6" s="301"/>
      <c r="EWH6" s="301"/>
      <c r="EWI6" s="301"/>
      <c r="EWJ6" s="301"/>
      <c r="EWK6" s="301"/>
      <c r="EWL6" s="301"/>
      <c r="EWM6" s="301"/>
      <c r="EWN6" s="301"/>
      <c r="EWO6" s="301"/>
      <c r="EWP6" s="301"/>
    </row>
    <row r="7" spans="1:3994" s="108" customFormat="1" ht="42" customHeight="1" thickTop="1">
      <c r="A7" s="834" t="s">
        <v>191</v>
      </c>
      <c r="B7" s="95">
        <v>20</v>
      </c>
      <c r="C7" s="95" t="s">
        <v>192</v>
      </c>
      <c r="D7" s="96" t="s">
        <v>193</v>
      </c>
      <c r="E7" s="95" t="s">
        <v>194</v>
      </c>
      <c r="F7" s="96" t="s">
        <v>195</v>
      </c>
      <c r="G7" s="95" t="s">
        <v>196</v>
      </c>
      <c r="H7" s="97" t="s">
        <v>197</v>
      </c>
      <c r="I7" s="98" t="s">
        <v>198</v>
      </c>
      <c r="J7" s="98">
        <v>3033254</v>
      </c>
      <c r="K7" s="99" t="s">
        <v>199</v>
      </c>
      <c r="L7" s="100" t="s">
        <v>200</v>
      </c>
      <c r="M7" s="98">
        <v>5000017</v>
      </c>
      <c r="N7" s="99" t="s">
        <v>201</v>
      </c>
      <c r="O7" s="100" t="s">
        <v>200</v>
      </c>
      <c r="P7" s="101">
        <f>'[1]PROGRAMACION ANUAL -2012'!$AA$128</f>
        <v>6200</v>
      </c>
      <c r="Q7" s="102"/>
      <c r="R7" s="103"/>
      <c r="S7" s="104"/>
      <c r="T7" s="105"/>
      <c r="U7" s="106"/>
      <c r="V7" s="107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/>
      <c r="EK7" s="301"/>
      <c r="EL7" s="301"/>
      <c r="EM7" s="301"/>
      <c r="EN7" s="301"/>
      <c r="EO7" s="301"/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1"/>
      <c r="FT7" s="301"/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/>
      <c r="GI7" s="301"/>
      <c r="GJ7" s="301"/>
      <c r="GK7" s="301"/>
      <c r="GL7" s="301"/>
      <c r="GM7" s="301"/>
      <c r="GN7" s="301"/>
      <c r="GO7" s="301"/>
      <c r="GP7" s="301"/>
      <c r="GQ7" s="301"/>
      <c r="GR7" s="301"/>
      <c r="GS7" s="301"/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/>
      <c r="HH7" s="301"/>
      <c r="HI7" s="301"/>
      <c r="HJ7" s="301"/>
      <c r="HK7" s="301"/>
      <c r="HL7" s="301"/>
      <c r="HM7" s="301"/>
      <c r="HN7" s="301"/>
      <c r="HO7" s="301"/>
      <c r="HP7" s="301"/>
      <c r="HQ7" s="301"/>
      <c r="HR7" s="301"/>
      <c r="HS7" s="301"/>
      <c r="HT7" s="301"/>
      <c r="HU7" s="301"/>
      <c r="HV7" s="301"/>
      <c r="HW7" s="301"/>
      <c r="HX7" s="301"/>
      <c r="HY7" s="301"/>
      <c r="HZ7" s="301"/>
      <c r="IA7" s="301"/>
      <c r="IB7" s="301"/>
      <c r="IC7" s="301"/>
      <c r="ID7" s="301"/>
      <c r="IE7" s="301"/>
      <c r="IF7" s="301"/>
      <c r="IG7" s="301"/>
      <c r="IH7" s="301"/>
      <c r="II7" s="301"/>
      <c r="IJ7" s="301"/>
      <c r="IK7" s="301"/>
      <c r="IL7" s="301"/>
      <c r="IM7" s="301"/>
      <c r="IN7" s="301"/>
      <c r="IO7" s="301"/>
      <c r="IP7" s="301"/>
      <c r="IQ7" s="301"/>
      <c r="IR7" s="301"/>
      <c r="IS7" s="301"/>
      <c r="IT7" s="301"/>
      <c r="IU7" s="301"/>
      <c r="IV7" s="301"/>
      <c r="IW7" s="301"/>
      <c r="IX7" s="301"/>
      <c r="IY7" s="301"/>
      <c r="IZ7" s="301"/>
      <c r="JA7" s="301"/>
      <c r="JB7" s="301"/>
      <c r="JC7" s="301"/>
      <c r="JD7" s="301"/>
      <c r="JE7" s="301"/>
      <c r="JF7" s="301"/>
      <c r="JG7" s="301"/>
      <c r="JH7" s="301"/>
      <c r="JI7" s="301"/>
      <c r="JJ7" s="301"/>
      <c r="JK7" s="301"/>
      <c r="JL7" s="301"/>
      <c r="JM7" s="301"/>
      <c r="JN7" s="301"/>
      <c r="JO7" s="301"/>
      <c r="JP7" s="301"/>
      <c r="JQ7" s="301"/>
      <c r="JR7" s="301"/>
      <c r="JS7" s="301"/>
      <c r="JT7" s="301"/>
      <c r="JU7" s="301"/>
      <c r="JV7" s="301"/>
      <c r="JW7" s="301"/>
      <c r="JX7" s="301"/>
      <c r="JY7" s="301"/>
      <c r="JZ7" s="301"/>
      <c r="KA7" s="301"/>
      <c r="KB7" s="301"/>
      <c r="KC7" s="301"/>
      <c r="KD7" s="301"/>
      <c r="KE7" s="301"/>
      <c r="KF7" s="301"/>
      <c r="KG7" s="301"/>
      <c r="KH7" s="301"/>
      <c r="KI7" s="301"/>
      <c r="KJ7" s="301"/>
      <c r="KK7" s="301"/>
      <c r="KL7" s="301"/>
      <c r="KM7" s="301"/>
      <c r="KN7" s="301"/>
      <c r="KO7" s="301"/>
      <c r="KP7" s="301"/>
      <c r="KQ7" s="301"/>
      <c r="KR7" s="301"/>
      <c r="KS7" s="301"/>
      <c r="KT7" s="301"/>
      <c r="KU7" s="301"/>
      <c r="KV7" s="301"/>
      <c r="KW7" s="301"/>
      <c r="KX7" s="301"/>
      <c r="KY7" s="301"/>
      <c r="KZ7" s="301"/>
      <c r="LA7" s="301"/>
      <c r="LB7" s="301"/>
      <c r="LC7" s="301"/>
      <c r="LD7" s="301"/>
      <c r="LE7" s="301"/>
      <c r="LF7" s="301"/>
      <c r="LG7" s="301"/>
      <c r="LH7" s="301"/>
      <c r="LI7" s="301"/>
      <c r="LJ7" s="301"/>
      <c r="LK7" s="301"/>
      <c r="LL7" s="301"/>
      <c r="LM7" s="301"/>
      <c r="LN7" s="301"/>
      <c r="LO7" s="301"/>
      <c r="LP7" s="301"/>
      <c r="LQ7" s="301"/>
      <c r="LR7" s="301"/>
      <c r="LS7" s="301"/>
      <c r="LT7" s="301"/>
      <c r="LU7" s="301"/>
      <c r="LV7" s="301"/>
      <c r="LW7" s="301"/>
      <c r="LX7" s="301"/>
      <c r="LY7" s="301"/>
      <c r="LZ7" s="301"/>
      <c r="MA7" s="301"/>
      <c r="MB7" s="301"/>
      <c r="MC7" s="301"/>
      <c r="MD7" s="301"/>
      <c r="ME7" s="301"/>
      <c r="MF7" s="301"/>
      <c r="MG7" s="301"/>
      <c r="MH7" s="301"/>
      <c r="MI7" s="301"/>
      <c r="MJ7" s="301"/>
      <c r="MK7" s="301"/>
      <c r="ML7" s="301"/>
      <c r="MM7" s="301"/>
      <c r="MN7" s="301"/>
      <c r="MO7" s="301"/>
      <c r="MP7" s="301"/>
      <c r="MQ7" s="301"/>
      <c r="MR7" s="301"/>
      <c r="MS7" s="301"/>
      <c r="MT7" s="301"/>
      <c r="MU7" s="301"/>
      <c r="MV7" s="301"/>
      <c r="MW7" s="301"/>
      <c r="MX7" s="301"/>
      <c r="MY7" s="301"/>
      <c r="MZ7" s="301"/>
      <c r="NA7" s="301"/>
      <c r="NB7" s="301"/>
      <c r="NC7" s="301"/>
      <c r="ND7" s="301"/>
      <c r="NE7" s="301"/>
      <c r="NF7" s="301"/>
      <c r="NG7" s="301"/>
      <c r="NH7" s="301"/>
      <c r="NI7" s="301"/>
      <c r="NJ7" s="301"/>
      <c r="NK7" s="301"/>
      <c r="NL7" s="301"/>
      <c r="NM7" s="301"/>
      <c r="NN7" s="301"/>
      <c r="NO7" s="301"/>
      <c r="NP7" s="301"/>
      <c r="NQ7" s="301"/>
      <c r="NR7" s="301"/>
      <c r="NS7" s="301"/>
      <c r="NT7" s="301"/>
      <c r="NU7" s="301"/>
      <c r="NV7" s="301"/>
      <c r="NW7" s="301"/>
      <c r="NX7" s="301"/>
      <c r="NY7" s="301"/>
      <c r="NZ7" s="301"/>
      <c r="OA7" s="301"/>
      <c r="OB7" s="301"/>
      <c r="OC7" s="301"/>
      <c r="OD7" s="301"/>
      <c r="OE7" s="301"/>
      <c r="OF7" s="301"/>
      <c r="OG7" s="301"/>
      <c r="OH7" s="301"/>
      <c r="OI7" s="301"/>
      <c r="OJ7" s="301"/>
      <c r="OK7" s="301"/>
      <c r="OL7" s="301"/>
      <c r="OM7" s="301"/>
      <c r="ON7" s="301"/>
      <c r="OO7" s="301"/>
      <c r="OP7" s="301"/>
      <c r="OQ7" s="301"/>
      <c r="OR7" s="301"/>
      <c r="OS7" s="301"/>
      <c r="OT7" s="301"/>
      <c r="OU7" s="301"/>
      <c r="OV7" s="301"/>
      <c r="OW7" s="301"/>
      <c r="OX7" s="301"/>
      <c r="OY7" s="301"/>
      <c r="OZ7" s="301"/>
      <c r="PA7" s="301"/>
      <c r="PB7" s="301"/>
      <c r="PC7" s="301"/>
      <c r="PD7" s="301"/>
      <c r="PE7" s="301"/>
      <c r="PF7" s="301"/>
      <c r="PG7" s="301"/>
      <c r="PH7" s="301"/>
      <c r="PI7" s="301"/>
      <c r="PJ7" s="301"/>
      <c r="PK7" s="301"/>
      <c r="PL7" s="301"/>
      <c r="PM7" s="301"/>
      <c r="PN7" s="301"/>
      <c r="PO7" s="301"/>
      <c r="PP7" s="301"/>
      <c r="PQ7" s="301"/>
      <c r="PR7" s="301"/>
      <c r="PS7" s="301"/>
      <c r="PT7" s="301"/>
      <c r="PU7" s="301"/>
      <c r="PV7" s="301"/>
      <c r="PW7" s="301"/>
      <c r="PX7" s="301"/>
      <c r="PY7" s="301"/>
      <c r="PZ7" s="301"/>
      <c r="QA7" s="301"/>
      <c r="QB7" s="301"/>
      <c r="QC7" s="301"/>
      <c r="QD7" s="301"/>
      <c r="QE7" s="301"/>
      <c r="QF7" s="301"/>
      <c r="QG7" s="301"/>
      <c r="QH7" s="301"/>
      <c r="QI7" s="301"/>
      <c r="QJ7" s="301"/>
      <c r="QK7" s="301"/>
      <c r="QL7" s="301"/>
      <c r="QM7" s="301"/>
      <c r="QN7" s="301"/>
      <c r="QO7" s="301"/>
      <c r="QP7" s="301"/>
      <c r="QQ7" s="301"/>
      <c r="QR7" s="301"/>
      <c r="QS7" s="301"/>
      <c r="QT7" s="301"/>
      <c r="QU7" s="301"/>
      <c r="QV7" s="301"/>
      <c r="QW7" s="301"/>
      <c r="QX7" s="301"/>
      <c r="QY7" s="301"/>
      <c r="QZ7" s="301"/>
      <c r="RA7" s="301"/>
      <c r="RB7" s="301"/>
      <c r="RC7" s="301"/>
      <c r="RD7" s="301"/>
      <c r="RE7" s="301"/>
      <c r="RF7" s="301"/>
      <c r="RG7" s="301"/>
      <c r="RH7" s="301"/>
      <c r="RI7" s="301"/>
      <c r="RJ7" s="301"/>
      <c r="RK7" s="301"/>
      <c r="RL7" s="301"/>
      <c r="RM7" s="301"/>
      <c r="RN7" s="301"/>
      <c r="RO7" s="301"/>
      <c r="RP7" s="301"/>
      <c r="RQ7" s="301"/>
      <c r="RR7" s="301"/>
      <c r="RS7" s="301"/>
      <c r="RT7" s="301"/>
      <c r="RU7" s="301"/>
      <c r="RV7" s="301"/>
      <c r="RW7" s="301"/>
      <c r="RX7" s="301"/>
      <c r="RY7" s="301"/>
      <c r="RZ7" s="301"/>
      <c r="SA7" s="301"/>
      <c r="SB7" s="301"/>
      <c r="SC7" s="301"/>
      <c r="SD7" s="301"/>
      <c r="SE7" s="301"/>
      <c r="SF7" s="301"/>
      <c r="SG7" s="301"/>
      <c r="SH7" s="301"/>
      <c r="SI7" s="301"/>
      <c r="SJ7" s="301"/>
      <c r="SK7" s="301"/>
      <c r="SL7" s="301"/>
      <c r="SM7" s="301"/>
      <c r="SN7" s="301"/>
      <c r="SO7" s="301"/>
      <c r="SP7" s="301"/>
      <c r="SQ7" s="301"/>
      <c r="SR7" s="301"/>
      <c r="SS7" s="301"/>
      <c r="ST7" s="301"/>
      <c r="SU7" s="301"/>
      <c r="SV7" s="301"/>
      <c r="SW7" s="301"/>
      <c r="SX7" s="301"/>
      <c r="SY7" s="301"/>
      <c r="SZ7" s="301"/>
      <c r="TA7" s="301"/>
      <c r="TB7" s="301"/>
      <c r="TC7" s="301"/>
      <c r="TD7" s="301"/>
      <c r="TE7" s="301"/>
      <c r="TF7" s="301"/>
      <c r="TG7" s="301"/>
      <c r="TH7" s="301"/>
      <c r="TI7" s="301"/>
      <c r="TJ7" s="301"/>
      <c r="TK7" s="301"/>
      <c r="TL7" s="301"/>
      <c r="TM7" s="301"/>
      <c r="TN7" s="301"/>
      <c r="TO7" s="301"/>
      <c r="TP7" s="301"/>
      <c r="TQ7" s="301"/>
      <c r="TR7" s="301"/>
      <c r="TS7" s="301"/>
      <c r="TT7" s="301"/>
      <c r="TU7" s="301"/>
      <c r="TV7" s="301"/>
      <c r="TW7" s="301"/>
      <c r="TX7" s="301"/>
      <c r="TY7" s="301"/>
      <c r="TZ7" s="301"/>
      <c r="UA7" s="301"/>
      <c r="UB7" s="301"/>
      <c r="UC7" s="301"/>
      <c r="UD7" s="301"/>
      <c r="UE7" s="301"/>
      <c r="UF7" s="301"/>
      <c r="UG7" s="301"/>
      <c r="UH7" s="301"/>
      <c r="UI7" s="301"/>
      <c r="UJ7" s="301"/>
      <c r="UK7" s="301"/>
      <c r="UL7" s="301"/>
      <c r="UM7" s="301"/>
      <c r="UN7" s="301"/>
      <c r="UO7" s="301"/>
      <c r="UP7" s="301"/>
      <c r="UQ7" s="301"/>
      <c r="UR7" s="301"/>
      <c r="US7" s="301"/>
      <c r="UT7" s="301"/>
      <c r="UU7" s="301"/>
      <c r="UV7" s="301"/>
      <c r="UW7" s="301"/>
      <c r="UX7" s="301"/>
      <c r="UY7" s="301"/>
      <c r="UZ7" s="301"/>
      <c r="VA7" s="301"/>
      <c r="VB7" s="301"/>
      <c r="VC7" s="301"/>
      <c r="VD7" s="301"/>
      <c r="VE7" s="301"/>
      <c r="VF7" s="301"/>
      <c r="VG7" s="301"/>
      <c r="VH7" s="301"/>
      <c r="VI7" s="301"/>
      <c r="VJ7" s="301"/>
      <c r="VK7" s="301"/>
      <c r="VL7" s="301"/>
      <c r="VM7" s="301"/>
      <c r="VN7" s="301"/>
      <c r="VO7" s="301"/>
      <c r="VP7" s="301"/>
      <c r="VQ7" s="301"/>
      <c r="VR7" s="301"/>
      <c r="VS7" s="301"/>
      <c r="VT7" s="301"/>
      <c r="VU7" s="301"/>
      <c r="VV7" s="301"/>
      <c r="VW7" s="301"/>
      <c r="VX7" s="301"/>
      <c r="VY7" s="301"/>
      <c r="VZ7" s="301"/>
      <c r="WA7" s="301"/>
      <c r="WB7" s="301"/>
      <c r="WC7" s="301"/>
      <c r="WD7" s="301"/>
      <c r="WE7" s="301"/>
      <c r="WF7" s="301"/>
      <c r="WG7" s="301"/>
      <c r="WH7" s="301"/>
      <c r="WI7" s="301"/>
      <c r="WJ7" s="301"/>
      <c r="WK7" s="301"/>
      <c r="WL7" s="301"/>
      <c r="WM7" s="301"/>
      <c r="WN7" s="301"/>
      <c r="WO7" s="301"/>
      <c r="WP7" s="301"/>
      <c r="WQ7" s="301"/>
      <c r="WR7" s="301"/>
      <c r="WS7" s="301"/>
      <c r="WT7" s="301"/>
      <c r="WU7" s="301"/>
      <c r="WV7" s="301"/>
      <c r="WW7" s="301"/>
      <c r="WX7" s="301"/>
      <c r="WY7" s="301"/>
      <c r="WZ7" s="301"/>
      <c r="XA7" s="301"/>
      <c r="XB7" s="301"/>
      <c r="XC7" s="301"/>
      <c r="XD7" s="301"/>
      <c r="XE7" s="301"/>
      <c r="XF7" s="301"/>
      <c r="XG7" s="301"/>
      <c r="XH7" s="301"/>
      <c r="XI7" s="301"/>
      <c r="XJ7" s="301"/>
      <c r="XK7" s="301"/>
      <c r="XL7" s="301"/>
      <c r="XM7" s="301"/>
      <c r="XN7" s="301"/>
      <c r="XO7" s="301"/>
      <c r="XP7" s="301"/>
      <c r="XQ7" s="301"/>
      <c r="XR7" s="301"/>
      <c r="XS7" s="301"/>
      <c r="XT7" s="301"/>
      <c r="XU7" s="301"/>
      <c r="XV7" s="301"/>
      <c r="XW7" s="301"/>
      <c r="XX7" s="301"/>
      <c r="XY7" s="301"/>
      <c r="XZ7" s="301"/>
      <c r="YA7" s="301"/>
      <c r="YB7" s="301"/>
      <c r="YC7" s="301"/>
      <c r="YD7" s="301"/>
      <c r="YE7" s="301"/>
      <c r="YF7" s="301"/>
      <c r="YG7" s="301"/>
      <c r="YH7" s="301"/>
      <c r="YI7" s="301"/>
      <c r="YJ7" s="301"/>
      <c r="YK7" s="301"/>
      <c r="YL7" s="301"/>
      <c r="YM7" s="301"/>
      <c r="YN7" s="301"/>
      <c r="YO7" s="301"/>
      <c r="YP7" s="301"/>
      <c r="YQ7" s="301"/>
      <c r="YR7" s="301"/>
      <c r="YS7" s="301"/>
      <c r="YT7" s="301"/>
      <c r="YU7" s="301"/>
      <c r="YV7" s="301"/>
      <c r="YW7" s="301"/>
      <c r="YX7" s="301"/>
      <c r="YY7" s="301"/>
      <c r="YZ7" s="301"/>
      <c r="ZA7" s="301"/>
      <c r="ZB7" s="301"/>
      <c r="ZC7" s="301"/>
      <c r="ZD7" s="301"/>
      <c r="ZE7" s="301"/>
      <c r="ZF7" s="301"/>
      <c r="ZG7" s="301"/>
      <c r="ZH7" s="301"/>
      <c r="ZI7" s="301"/>
      <c r="ZJ7" s="301"/>
      <c r="ZK7" s="301"/>
      <c r="ZL7" s="301"/>
      <c r="ZM7" s="301"/>
      <c r="ZN7" s="301"/>
      <c r="ZO7" s="301"/>
      <c r="ZP7" s="301"/>
      <c r="ZQ7" s="301"/>
      <c r="ZR7" s="301"/>
      <c r="ZS7" s="301"/>
      <c r="ZT7" s="301"/>
      <c r="ZU7" s="301"/>
      <c r="ZV7" s="301"/>
      <c r="ZW7" s="301"/>
      <c r="ZX7" s="301"/>
      <c r="ZY7" s="301"/>
      <c r="ZZ7" s="301"/>
      <c r="AAA7" s="301"/>
      <c r="AAB7" s="301"/>
      <c r="AAC7" s="301"/>
      <c r="AAD7" s="301"/>
      <c r="AAE7" s="301"/>
      <c r="AAF7" s="301"/>
      <c r="AAG7" s="301"/>
      <c r="AAH7" s="301"/>
      <c r="AAI7" s="301"/>
      <c r="AAJ7" s="301"/>
      <c r="AAK7" s="301"/>
      <c r="AAL7" s="301"/>
      <c r="AAM7" s="301"/>
      <c r="AAN7" s="301"/>
      <c r="AAO7" s="301"/>
      <c r="AAP7" s="301"/>
      <c r="AAQ7" s="301"/>
      <c r="AAR7" s="301"/>
      <c r="AAS7" s="301"/>
      <c r="AAT7" s="301"/>
      <c r="AAU7" s="301"/>
      <c r="AAV7" s="301"/>
      <c r="AAW7" s="301"/>
      <c r="AAX7" s="301"/>
      <c r="AAY7" s="301"/>
      <c r="AAZ7" s="301"/>
      <c r="ABA7" s="301"/>
      <c r="ABB7" s="301"/>
      <c r="ABC7" s="301"/>
      <c r="ABD7" s="301"/>
      <c r="ABE7" s="301"/>
      <c r="ABF7" s="301"/>
      <c r="ABG7" s="301"/>
      <c r="ABH7" s="301"/>
      <c r="ABI7" s="301"/>
      <c r="ABJ7" s="301"/>
      <c r="ABK7" s="301"/>
      <c r="ABL7" s="301"/>
      <c r="ABM7" s="301"/>
      <c r="ABN7" s="301"/>
      <c r="ABO7" s="301"/>
      <c r="ABP7" s="301"/>
      <c r="ABQ7" s="301"/>
      <c r="ABR7" s="301"/>
      <c r="ABS7" s="301"/>
      <c r="ABT7" s="301"/>
      <c r="ABU7" s="301"/>
      <c r="ABV7" s="301"/>
      <c r="ABW7" s="301"/>
      <c r="ABX7" s="301"/>
      <c r="ABY7" s="301"/>
      <c r="ABZ7" s="301"/>
      <c r="ACA7" s="301"/>
      <c r="ACB7" s="301"/>
      <c r="ACC7" s="301"/>
      <c r="ACD7" s="301"/>
      <c r="ACE7" s="301"/>
      <c r="ACF7" s="301"/>
      <c r="ACG7" s="301"/>
      <c r="ACH7" s="301"/>
      <c r="ACI7" s="301"/>
      <c r="ACJ7" s="301"/>
      <c r="ACK7" s="301"/>
      <c r="ACL7" s="301"/>
      <c r="ACM7" s="301"/>
      <c r="ACN7" s="301"/>
      <c r="ACO7" s="301"/>
      <c r="ACP7" s="301"/>
      <c r="ACQ7" s="301"/>
      <c r="ACR7" s="301"/>
      <c r="ACS7" s="301"/>
      <c r="ACT7" s="301"/>
      <c r="ACU7" s="301"/>
      <c r="ACV7" s="301"/>
      <c r="ACW7" s="301"/>
      <c r="ACX7" s="301"/>
      <c r="ACY7" s="301"/>
      <c r="ACZ7" s="301"/>
      <c r="ADA7" s="301"/>
      <c r="ADB7" s="301"/>
      <c r="ADC7" s="301"/>
      <c r="ADD7" s="301"/>
      <c r="ADE7" s="301"/>
      <c r="ADF7" s="301"/>
      <c r="ADG7" s="301"/>
      <c r="ADH7" s="301"/>
      <c r="ADI7" s="301"/>
      <c r="ADJ7" s="301"/>
      <c r="ADK7" s="301"/>
      <c r="ADL7" s="301"/>
      <c r="ADM7" s="301"/>
      <c r="ADN7" s="301"/>
      <c r="ADO7" s="301"/>
      <c r="ADP7" s="301"/>
      <c r="ADQ7" s="301"/>
      <c r="ADR7" s="301"/>
      <c r="ADS7" s="301"/>
      <c r="ADT7" s="301"/>
      <c r="ADU7" s="301"/>
      <c r="ADV7" s="301"/>
      <c r="ADW7" s="301"/>
      <c r="ADX7" s="301"/>
      <c r="ADY7" s="301"/>
      <c r="ADZ7" s="301"/>
      <c r="AEA7" s="301"/>
      <c r="AEB7" s="301"/>
      <c r="AEC7" s="301"/>
      <c r="AED7" s="301"/>
      <c r="AEE7" s="301"/>
      <c r="AEF7" s="301"/>
      <c r="AEG7" s="301"/>
      <c r="AEH7" s="301"/>
      <c r="AEI7" s="301"/>
      <c r="AEJ7" s="301"/>
      <c r="AEK7" s="301"/>
      <c r="AEL7" s="301"/>
      <c r="AEM7" s="301"/>
      <c r="AEN7" s="301"/>
      <c r="AEO7" s="301"/>
      <c r="AEP7" s="301"/>
      <c r="AEQ7" s="301"/>
      <c r="AER7" s="301"/>
      <c r="AES7" s="301"/>
      <c r="AET7" s="301"/>
      <c r="AEU7" s="301"/>
      <c r="AEV7" s="301"/>
      <c r="AEW7" s="301"/>
      <c r="AEX7" s="301"/>
      <c r="AEY7" s="301"/>
      <c r="AEZ7" s="301"/>
      <c r="AFA7" s="301"/>
      <c r="AFB7" s="301"/>
      <c r="AFC7" s="301"/>
      <c r="AFD7" s="301"/>
      <c r="AFE7" s="301"/>
      <c r="AFF7" s="301"/>
      <c r="AFG7" s="301"/>
      <c r="AFH7" s="301"/>
      <c r="AFI7" s="301"/>
      <c r="AFJ7" s="301"/>
      <c r="AFK7" s="301"/>
      <c r="AFL7" s="301"/>
      <c r="AFM7" s="301"/>
      <c r="AFN7" s="301"/>
      <c r="AFO7" s="301"/>
      <c r="AFP7" s="301"/>
      <c r="AFQ7" s="301"/>
      <c r="AFR7" s="301"/>
      <c r="AFS7" s="301"/>
      <c r="AFT7" s="301"/>
      <c r="AFU7" s="301"/>
      <c r="AFV7" s="301"/>
      <c r="AFW7" s="301"/>
      <c r="AFX7" s="301"/>
      <c r="AFY7" s="301"/>
      <c r="AFZ7" s="301"/>
      <c r="AGA7" s="301"/>
      <c r="AGB7" s="301"/>
      <c r="AGC7" s="301"/>
      <c r="AGD7" s="301"/>
      <c r="AGE7" s="301"/>
      <c r="AGF7" s="301"/>
      <c r="AGG7" s="301"/>
      <c r="AGH7" s="301"/>
      <c r="AGI7" s="301"/>
      <c r="AGJ7" s="301"/>
      <c r="AGK7" s="301"/>
      <c r="AGL7" s="301"/>
      <c r="AGM7" s="301"/>
      <c r="AGN7" s="301"/>
      <c r="AGO7" s="301"/>
      <c r="AGP7" s="301"/>
      <c r="AGQ7" s="301"/>
      <c r="AGR7" s="301"/>
      <c r="AGS7" s="301"/>
      <c r="AGT7" s="301"/>
      <c r="AGU7" s="301"/>
      <c r="AGV7" s="301"/>
      <c r="AGW7" s="301"/>
      <c r="AGX7" s="301"/>
      <c r="AGY7" s="301"/>
      <c r="AGZ7" s="301"/>
      <c r="AHA7" s="301"/>
      <c r="AHB7" s="301"/>
      <c r="AHC7" s="301"/>
      <c r="AHD7" s="301"/>
      <c r="AHE7" s="301"/>
      <c r="AHF7" s="301"/>
      <c r="AHG7" s="301"/>
      <c r="AHH7" s="301"/>
      <c r="AHI7" s="301"/>
      <c r="AHJ7" s="301"/>
      <c r="AHK7" s="301"/>
      <c r="AHL7" s="301"/>
      <c r="AHM7" s="301"/>
      <c r="AHN7" s="301"/>
      <c r="AHO7" s="301"/>
      <c r="AHP7" s="301"/>
      <c r="AHQ7" s="301"/>
      <c r="AHR7" s="301"/>
      <c r="AHS7" s="301"/>
      <c r="AHT7" s="301"/>
      <c r="AHU7" s="301"/>
      <c r="AHV7" s="301"/>
      <c r="AHW7" s="301"/>
      <c r="AHX7" s="301"/>
      <c r="AHY7" s="301"/>
      <c r="AHZ7" s="301"/>
      <c r="AIA7" s="301"/>
      <c r="AIB7" s="301"/>
      <c r="AIC7" s="301"/>
      <c r="AID7" s="301"/>
      <c r="AIE7" s="301"/>
      <c r="AIF7" s="301"/>
      <c r="AIG7" s="301"/>
      <c r="AIH7" s="301"/>
      <c r="AII7" s="301"/>
      <c r="AIJ7" s="301"/>
      <c r="AIK7" s="301"/>
      <c r="AIL7" s="301"/>
      <c r="AIM7" s="301"/>
      <c r="AIN7" s="301"/>
      <c r="AIO7" s="301"/>
      <c r="AIP7" s="301"/>
      <c r="AIQ7" s="301"/>
      <c r="AIR7" s="301"/>
      <c r="AIS7" s="301"/>
      <c r="AIT7" s="301"/>
      <c r="AIU7" s="301"/>
      <c r="AIV7" s="301"/>
      <c r="AIW7" s="301"/>
      <c r="AIX7" s="301"/>
      <c r="AIY7" s="301"/>
      <c r="AIZ7" s="301"/>
      <c r="AJA7" s="301"/>
      <c r="AJB7" s="301"/>
      <c r="AJC7" s="301"/>
      <c r="AJD7" s="301"/>
      <c r="AJE7" s="301"/>
      <c r="AJF7" s="301"/>
      <c r="AJG7" s="301"/>
      <c r="AJH7" s="301"/>
      <c r="AJI7" s="301"/>
      <c r="AJJ7" s="301"/>
      <c r="AJK7" s="301"/>
      <c r="AJL7" s="301"/>
      <c r="AJM7" s="301"/>
      <c r="AJN7" s="301"/>
      <c r="AJO7" s="301"/>
      <c r="AJP7" s="301"/>
      <c r="AJQ7" s="301"/>
      <c r="AJR7" s="301"/>
      <c r="AJS7" s="301"/>
      <c r="AJT7" s="301"/>
      <c r="AJU7" s="301"/>
      <c r="AJV7" s="301"/>
      <c r="AJW7" s="301"/>
      <c r="AJX7" s="301"/>
      <c r="AJY7" s="301"/>
      <c r="AJZ7" s="301"/>
      <c r="AKA7" s="301"/>
      <c r="AKB7" s="301"/>
      <c r="AKC7" s="301"/>
      <c r="AKD7" s="301"/>
      <c r="AKE7" s="301"/>
      <c r="AKF7" s="301"/>
      <c r="AKG7" s="301"/>
      <c r="AKH7" s="301"/>
      <c r="AKI7" s="301"/>
      <c r="AKJ7" s="301"/>
      <c r="AKK7" s="301"/>
      <c r="AKL7" s="301"/>
      <c r="AKM7" s="301"/>
      <c r="AKN7" s="301"/>
      <c r="AKO7" s="301"/>
      <c r="AKP7" s="301"/>
      <c r="AKQ7" s="301"/>
      <c r="AKR7" s="301"/>
      <c r="AKS7" s="301"/>
      <c r="AKT7" s="301"/>
      <c r="AKU7" s="301"/>
      <c r="AKV7" s="301"/>
      <c r="AKW7" s="301"/>
      <c r="AKX7" s="301"/>
      <c r="AKY7" s="301"/>
      <c r="AKZ7" s="301"/>
      <c r="ALA7" s="301"/>
      <c r="ALB7" s="301"/>
      <c r="ALC7" s="301"/>
      <c r="ALD7" s="301"/>
      <c r="ALE7" s="301"/>
      <c r="ALF7" s="301"/>
      <c r="ALG7" s="301"/>
      <c r="ALH7" s="301"/>
      <c r="ALI7" s="301"/>
      <c r="ALJ7" s="301"/>
      <c r="ALK7" s="301"/>
      <c r="ALL7" s="301"/>
      <c r="ALM7" s="301"/>
      <c r="ALN7" s="301"/>
      <c r="ALO7" s="301"/>
      <c r="ALP7" s="301"/>
      <c r="ALQ7" s="301"/>
      <c r="ALR7" s="301"/>
      <c r="ALS7" s="301"/>
      <c r="ALT7" s="301"/>
      <c r="ALU7" s="301"/>
      <c r="ALV7" s="301"/>
      <c r="ALW7" s="301"/>
      <c r="ALX7" s="301"/>
      <c r="ALY7" s="301"/>
      <c r="ALZ7" s="301"/>
      <c r="AMA7" s="301"/>
      <c r="AMB7" s="301"/>
      <c r="AMC7" s="301"/>
      <c r="AMD7" s="301"/>
      <c r="AME7" s="301"/>
      <c r="AMF7" s="301"/>
      <c r="AMG7" s="301"/>
      <c r="AMH7" s="301"/>
      <c r="AMI7" s="301"/>
      <c r="AMJ7" s="301"/>
      <c r="AMK7" s="301"/>
      <c r="AML7" s="301"/>
      <c r="AMM7" s="301"/>
      <c r="AMN7" s="301"/>
      <c r="AMO7" s="301"/>
      <c r="AMP7" s="301"/>
      <c r="AMQ7" s="301"/>
      <c r="AMR7" s="301"/>
      <c r="AMS7" s="301"/>
      <c r="AMT7" s="301"/>
      <c r="AMU7" s="301"/>
      <c r="AMV7" s="301"/>
      <c r="AMW7" s="301"/>
      <c r="AMX7" s="301"/>
      <c r="AMY7" s="301"/>
      <c r="AMZ7" s="301"/>
      <c r="ANA7" s="301"/>
      <c r="ANB7" s="301"/>
      <c r="ANC7" s="301"/>
      <c r="AND7" s="301"/>
      <c r="ANE7" s="301"/>
      <c r="ANF7" s="301"/>
      <c r="ANG7" s="301"/>
      <c r="ANH7" s="301"/>
      <c r="ANI7" s="301"/>
      <c r="ANJ7" s="301"/>
      <c r="ANK7" s="301"/>
      <c r="ANL7" s="301"/>
      <c r="ANM7" s="301"/>
      <c r="ANN7" s="301"/>
      <c r="ANO7" s="301"/>
      <c r="ANP7" s="301"/>
      <c r="ANQ7" s="301"/>
      <c r="ANR7" s="301"/>
      <c r="ANS7" s="301"/>
      <c r="ANT7" s="301"/>
      <c r="ANU7" s="301"/>
      <c r="ANV7" s="301"/>
      <c r="ANW7" s="301"/>
      <c r="ANX7" s="301"/>
      <c r="ANY7" s="301"/>
      <c r="ANZ7" s="301"/>
      <c r="AOA7" s="301"/>
      <c r="AOB7" s="301"/>
      <c r="AOC7" s="301"/>
      <c r="AOD7" s="301"/>
      <c r="AOE7" s="301"/>
      <c r="AOF7" s="301"/>
      <c r="AOG7" s="301"/>
      <c r="AOH7" s="301"/>
      <c r="AOI7" s="301"/>
      <c r="AOJ7" s="301"/>
      <c r="AOK7" s="301"/>
      <c r="AOL7" s="301"/>
      <c r="AOM7" s="301"/>
      <c r="AON7" s="301"/>
      <c r="AOO7" s="301"/>
      <c r="AOP7" s="301"/>
      <c r="AOQ7" s="301"/>
      <c r="AOR7" s="301"/>
      <c r="AOS7" s="301"/>
      <c r="AOT7" s="301"/>
      <c r="AOU7" s="301"/>
      <c r="AOV7" s="301"/>
      <c r="AOW7" s="301"/>
      <c r="AOX7" s="301"/>
      <c r="AOY7" s="301"/>
      <c r="AOZ7" s="301"/>
      <c r="APA7" s="301"/>
      <c r="APB7" s="301"/>
      <c r="APC7" s="301"/>
      <c r="APD7" s="301"/>
      <c r="APE7" s="301"/>
      <c r="APF7" s="301"/>
      <c r="APG7" s="301"/>
      <c r="APH7" s="301"/>
      <c r="API7" s="301"/>
      <c r="APJ7" s="301"/>
      <c r="APK7" s="301"/>
      <c r="APL7" s="301"/>
      <c r="APM7" s="301"/>
      <c r="APN7" s="301"/>
      <c r="APO7" s="301"/>
      <c r="APP7" s="301"/>
      <c r="APQ7" s="301"/>
      <c r="APR7" s="301"/>
      <c r="APS7" s="301"/>
      <c r="APT7" s="301"/>
      <c r="APU7" s="301"/>
      <c r="APV7" s="301"/>
      <c r="APW7" s="301"/>
      <c r="APX7" s="301"/>
      <c r="APY7" s="301"/>
      <c r="APZ7" s="301"/>
      <c r="AQA7" s="301"/>
      <c r="AQB7" s="301"/>
      <c r="AQC7" s="301"/>
      <c r="AQD7" s="301"/>
      <c r="AQE7" s="301"/>
      <c r="AQF7" s="301"/>
      <c r="AQG7" s="301"/>
      <c r="AQH7" s="301"/>
      <c r="AQI7" s="301"/>
      <c r="AQJ7" s="301"/>
      <c r="AQK7" s="301"/>
      <c r="AQL7" s="301"/>
      <c r="AQM7" s="301"/>
      <c r="AQN7" s="301"/>
      <c r="AQO7" s="301"/>
      <c r="AQP7" s="301"/>
      <c r="AQQ7" s="301"/>
      <c r="AQR7" s="301"/>
      <c r="AQS7" s="301"/>
      <c r="AQT7" s="301"/>
      <c r="AQU7" s="301"/>
      <c r="AQV7" s="301"/>
      <c r="AQW7" s="301"/>
      <c r="AQX7" s="301"/>
      <c r="AQY7" s="301"/>
      <c r="AQZ7" s="301"/>
      <c r="ARA7" s="301"/>
      <c r="ARB7" s="301"/>
      <c r="ARC7" s="301"/>
      <c r="ARD7" s="301"/>
      <c r="ARE7" s="301"/>
      <c r="ARF7" s="301"/>
      <c r="ARG7" s="301"/>
      <c r="ARH7" s="301"/>
      <c r="ARI7" s="301"/>
      <c r="ARJ7" s="301"/>
      <c r="ARK7" s="301"/>
      <c r="ARL7" s="301"/>
      <c r="ARM7" s="301"/>
      <c r="ARN7" s="301"/>
      <c r="ARO7" s="301"/>
      <c r="ARP7" s="301"/>
      <c r="ARQ7" s="301"/>
      <c r="ARR7" s="301"/>
      <c r="ARS7" s="301"/>
      <c r="ART7" s="301"/>
      <c r="ARU7" s="301"/>
      <c r="ARV7" s="301"/>
      <c r="ARW7" s="301"/>
      <c r="ARX7" s="301"/>
      <c r="ARY7" s="301"/>
      <c r="ARZ7" s="301"/>
      <c r="ASA7" s="301"/>
      <c r="ASB7" s="301"/>
      <c r="ASC7" s="301"/>
      <c r="ASD7" s="301"/>
      <c r="ASE7" s="301"/>
      <c r="ASF7" s="301"/>
      <c r="ASG7" s="301"/>
      <c r="ASH7" s="301"/>
      <c r="ASI7" s="301"/>
      <c r="ASJ7" s="301"/>
      <c r="ASK7" s="301"/>
      <c r="ASL7" s="301"/>
      <c r="ASM7" s="301"/>
      <c r="ASN7" s="301"/>
      <c r="ASO7" s="301"/>
      <c r="ASP7" s="301"/>
      <c r="ASQ7" s="301"/>
      <c r="ASR7" s="301"/>
      <c r="ASS7" s="301"/>
      <c r="AST7" s="301"/>
      <c r="ASU7" s="301"/>
      <c r="ASV7" s="301"/>
      <c r="ASW7" s="301"/>
      <c r="ASX7" s="301"/>
      <c r="ASY7" s="301"/>
      <c r="ASZ7" s="301"/>
      <c r="ATA7" s="301"/>
      <c r="ATB7" s="301"/>
      <c r="ATC7" s="301"/>
      <c r="ATD7" s="301"/>
      <c r="ATE7" s="301"/>
      <c r="ATF7" s="301"/>
      <c r="ATG7" s="301"/>
      <c r="ATH7" s="301"/>
      <c r="ATI7" s="301"/>
      <c r="ATJ7" s="301"/>
      <c r="ATK7" s="301"/>
      <c r="ATL7" s="301"/>
      <c r="ATM7" s="301"/>
      <c r="ATN7" s="301"/>
      <c r="ATO7" s="301"/>
      <c r="ATP7" s="301"/>
      <c r="ATQ7" s="301"/>
      <c r="ATR7" s="301"/>
      <c r="ATS7" s="301"/>
      <c r="ATT7" s="301"/>
      <c r="ATU7" s="301"/>
      <c r="ATV7" s="301"/>
      <c r="ATW7" s="301"/>
      <c r="ATX7" s="301"/>
      <c r="ATY7" s="301"/>
      <c r="ATZ7" s="301"/>
      <c r="AUA7" s="301"/>
      <c r="AUB7" s="301"/>
      <c r="AUC7" s="301"/>
      <c r="AUD7" s="301"/>
      <c r="AUE7" s="301"/>
      <c r="AUF7" s="301"/>
      <c r="AUG7" s="301"/>
      <c r="AUH7" s="301"/>
      <c r="AUI7" s="301"/>
      <c r="AUJ7" s="301"/>
      <c r="AUK7" s="301"/>
      <c r="AUL7" s="301"/>
      <c r="AUM7" s="301"/>
      <c r="AUN7" s="301"/>
      <c r="AUO7" s="301"/>
      <c r="AUP7" s="301"/>
      <c r="AUQ7" s="301"/>
      <c r="AUR7" s="301"/>
      <c r="AUS7" s="301"/>
      <c r="AUT7" s="301"/>
      <c r="AUU7" s="301"/>
      <c r="AUV7" s="301"/>
      <c r="AUW7" s="301"/>
      <c r="AUX7" s="301"/>
      <c r="AUY7" s="301"/>
      <c r="AUZ7" s="301"/>
      <c r="AVA7" s="301"/>
      <c r="AVB7" s="301"/>
      <c r="AVC7" s="301"/>
      <c r="AVD7" s="301"/>
      <c r="AVE7" s="301"/>
      <c r="AVF7" s="301"/>
      <c r="AVG7" s="301"/>
      <c r="AVH7" s="301"/>
      <c r="AVI7" s="301"/>
      <c r="AVJ7" s="301"/>
      <c r="AVK7" s="301"/>
      <c r="AVL7" s="301"/>
      <c r="AVM7" s="301"/>
      <c r="AVN7" s="301"/>
      <c r="AVO7" s="301"/>
      <c r="AVP7" s="301"/>
      <c r="AVQ7" s="301"/>
      <c r="AVR7" s="301"/>
      <c r="AVS7" s="301"/>
      <c r="AVT7" s="301"/>
      <c r="AVU7" s="301"/>
      <c r="AVV7" s="301"/>
      <c r="AVW7" s="301"/>
      <c r="AVX7" s="301"/>
      <c r="AVY7" s="301"/>
      <c r="AVZ7" s="301"/>
      <c r="AWA7" s="301"/>
      <c r="AWB7" s="301"/>
      <c r="AWC7" s="301"/>
      <c r="AWD7" s="301"/>
      <c r="AWE7" s="301"/>
      <c r="AWF7" s="301"/>
      <c r="AWG7" s="301"/>
      <c r="AWH7" s="301"/>
      <c r="AWI7" s="301"/>
      <c r="AWJ7" s="301"/>
      <c r="AWK7" s="301"/>
      <c r="AWL7" s="301"/>
      <c r="AWM7" s="301"/>
      <c r="AWN7" s="301"/>
      <c r="AWO7" s="301"/>
      <c r="AWP7" s="301"/>
      <c r="AWQ7" s="301"/>
      <c r="AWR7" s="301"/>
      <c r="AWS7" s="301"/>
      <c r="AWT7" s="301"/>
      <c r="AWU7" s="301"/>
      <c r="AWV7" s="301"/>
      <c r="AWW7" s="301"/>
      <c r="AWX7" s="301"/>
      <c r="AWY7" s="301"/>
      <c r="AWZ7" s="301"/>
      <c r="AXA7" s="301"/>
      <c r="AXB7" s="301"/>
      <c r="AXC7" s="301"/>
      <c r="AXD7" s="301"/>
      <c r="AXE7" s="301"/>
      <c r="AXF7" s="301"/>
      <c r="AXG7" s="301"/>
      <c r="AXH7" s="301"/>
      <c r="AXI7" s="301"/>
      <c r="AXJ7" s="301"/>
      <c r="AXK7" s="301"/>
      <c r="AXL7" s="301"/>
      <c r="AXM7" s="301"/>
      <c r="AXN7" s="301"/>
      <c r="AXO7" s="301"/>
      <c r="AXP7" s="301"/>
      <c r="AXQ7" s="301"/>
      <c r="AXR7" s="301"/>
      <c r="AXS7" s="301"/>
      <c r="AXT7" s="301"/>
      <c r="AXU7" s="301"/>
      <c r="AXV7" s="301"/>
      <c r="AXW7" s="301"/>
      <c r="AXX7" s="301"/>
      <c r="AXY7" s="301"/>
      <c r="AXZ7" s="301"/>
      <c r="AYA7" s="301"/>
      <c r="AYB7" s="301"/>
      <c r="AYC7" s="301"/>
      <c r="AYD7" s="301"/>
      <c r="AYE7" s="301"/>
      <c r="AYF7" s="301"/>
      <c r="AYG7" s="301"/>
      <c r="AYH7" s="301"/>
      <c r="AYI7" s="301"/>
      <c r="AYJ7" s="301"/>
      <c r="AYK7" s="301"/>
      <c r="AYL7" s="301"/>
      <c r="AYM7" s="301"/>
      <c r="AYN7" s="301"/>
      <c r="AYO7" s="301"/>
      <c r="AYP7" s="301"/>
      <c r="AYQ7" s="301"/>
      <c r="AYR7" s="301"/>
      <c r="AYS7" s="301"/>
      <c r="AYT7" s="301"/>
      <c r="AYU7" s="301"/>
      <c r="AYV7" s="301"/>
      <c r="AYW7" s="301"/>
      <c r="AYX7" s="301"/>
      <c r="AYY7" s="301"/>
      <c r="AYZ7" s="301"/>
      <c r="AZA7" s="301"/>
      <c r="AZB7" s="301"/>
      <c r="AZC7" s="301"/>
      <c r="AZD7" s="301"/>
      <c r="AZE7" s="301"/>
      <c r="AZF7" s="301"/>
      <c r="AZG7" s="301"/>
      <c r="AZH7" s="301"/>
      <c r="AZI7" s="301"/>
      <c r="AZJ7" s="301"/>
      <c r="AZK7" s="301"/>
      <c r="AZL7" s="301"/>
      <c r="AZM7" s="301"/>
      <c r="AZN7" s="301"/>
      <c r="AZO7" s="301"/>
      <c r="AZP7" s="301"/>
      <c r="AZQ7" s="301"/>
      <c r="AZR7" s="301"/>
      <c r="AZS7" s="301"/>
      <c r="AZT7" s="301"/>
      <c r="AZU7" s="301"/>
      <c r="AZV7" s="301"/>
      <c r="AZW7" s="301"/>
      <c r="AZX7" s="301"/>
      <c r="AZY7" s="301"/>
      <c r="AZZ7" s="301"/>
      <c r="BAA7" s="301"/>
      <c r="BAB7" s="301"/>
      <c r="BAC7" s="301"/>
      <c r="BAD7" s="301"/>
      <c r="BAE7" s="301"/>
      <c r="BAF7" s="301"/>
      <c r="BAG7" s="301"/>
      <c r="BAH7" s="301"/>
      <c r="BAI7" s="301"/>
      <c r="BAJ7" s="301"/>
      <c r="BAK7" s="301"/>
      <c r="BAL7" s="301"/>
      <c r="BAM7" s="301"/>
      <c r="BAN7" s="301"/>
      <c r="BAO7" s="301"/>
      <c r="BAP7" s="301"/>
      <c r="BAQ7" s="301"/>
      <c r="BAR7" s="301"/>
      <c r="BAS7" s="301"/>
      <c r="BAT7" s="301"/>
      <c r="BAU7" s="301"/>
      <c r="BAV7" s="301"/>
      <c r="BAW7" s="301"/>
      <c r="BAX7" s="301"/>
      <c r="BAY7" s="301"/>
      <c r="BAZ7" s="301"/>
      <c r="BBA7" s="301"/>
      <c r="BBB7" s="301"/>
      <c r="BBC7" s="301"/>
      <c r="BBD7" s="301"/>
      <c r="BBE7" s="301"/>
      <c r="BBF7" s="301"/>
      <c r="BBG7" s="301"/>
      <c r="BBH7" s="301"/>
      <c r="BBI7" s="301"/>
      <c r="BBJ7" s="301"/>
      <c r="BBK7" s="301"/>
      <c r="BBL7" s="301"/>
      <c r="BBM7" s="301"/>
      <c r="BBN7" s="301"/>
      <c r="BBO7" s="301"/>
      <c r="BBP7" s="301"/>
      <c r="BBQ7" s="301"/>
      <c r="BBR7" s="301"/>
      <c r="BBS7" s="301"/>
      <c r="BBT7" s="301"/>
      <c r="BBU7" s="301"/>
      <c r="BBV7" s="301"/>
      <c r="BBW7" s="301"/>
      <c r="BBX7" s="301"/>
      <c r="BBY7" s="301"/>
      <c r="BBZ7" s="301"/>
      <c r="BCA7" s="301"/>
      <c r="BCB7" s="301"/>
      <c r="BCC7" s="301"/>
      <c r="BCD7" s="301"/>
      <c r="BCE7" s="301"/>
      <c r="BCF7" s="301"/>
      <c r="BCG7" s="301"/>
      <c r="BCH7" s="301"/>
      <c r="BCI7" s="301"/>
      <c r="BCJ7" s="301"/>
      <c r="BCK7" s="301"/>
      <c r="BCL7" s="301"/>
      <c r="BCM7" s="301"/>
      <c r="BCN7" s="301"/>
      <c r="BCO7" s="301"/>
      <c r="BCP7" s="301"/>
      <c r="BCQ7" s="301"/>
      <c r="BCR7" s="301"/>
      <c r="BCS7" s="301"/>
      <c r="BCT7" s="301"/>
      <c r="BCU7" s="301"/>
      <c r="BCV7" s="301"/>
      <c r="BCW7" s="301"/>
      <c r="BCX7" s="301"/>
      <c r="BCY7" s="301"/>
      <c r="BCZ7" s="301"/>
      <c r="BDA7" s="301"/>
      <c r="BDB7" s="301"/>
      <c r="BDC7" s="301"/>
      <c r="BDD7" s="301"/>
      <c r="BDE7" s="301"/>
      <c r="BDF7" s="301"/>
      <c r="BDG7" s="301"/>
      <c r="BDH7" s="301"/>
      <c r="BDI7" s="301"/>
      <c r="BDJ7" s="301"/>
      <c r="BDK7" s="301"/>
      <c r="BDL7" s="301"/>
      <c r="BDM7" s="301"/>
      <c r="BDN7" s="301"/>
      <c r="BDO7" s="301"/>
      <c r="BDP7" s="301"/>
      <c r="BDQ7" s="301"/>
      <c r="BDR7" s="301"/>
      <c r="BDS7" s="301"/>
      <c r="BDT7" s="301"/>
      <c r="BDU7" s="301"/>
      <c r="BDV7" s="301"/>
      <c r="BDW7" s="301"/>
      <c r="BDX7" s="301"/>
      <c r="BDY7" s="301"/>
      <c r="BDZ7" s="301"/>
      <c r="BEA7" s="301"/>
      <c r="BEB7" s="301"/>
      <c r="BEC7" s="301"/>
      <c r="BED7" s="301"/>
      <c r="BEE7" s="301"/>
      <c r="BEF7" s="301"/>
      <c r="BEG7" s="301"/>
      <c r="BEH7" s="301"/>
      <c r="BEI7" s="301"/>
      <c r="BEJ7" s="301"/>
      <c r="BEK7" s="301"/>
      <c r="BEL7" s="301"/>
      <c r="BEM7" s="301"/>
      <c r="BEN7" s="301"/>
      <c r="BEO7" s="301"/>
      <c r="BEP7" s="301"/>
      <c r="BEQ7" s="301"/>
      <c r="BER7" s="301"/>
      <c r="BES7" s="301"/>
      <c r="BET7" s="301"/>
      <c r="BEU7" s="301"/>
      <c r="BEV7" s="301"/>
      <c r="BEW7" s="301"/>
      <c r="BEX7" s="301"/>
      <c r="BEY7" s="301"/>
      <c r="BEZ7" s="301"/>
      <c r="BFA7" s="301"/>
      <c r="BFB7" s="301"/>
      <c r="BFC7" s="301"/>
      <c r="BFD7" s="301"/>
      <c r="BFE7" s="301"/>
      <c r="BFF7" s="301"/>
      <c r="BFG7" s="301"/>
      <c r="BFH7" s="301"/>
      <c r="BFI7" s="301"/>
      <c r="BFJ7" s="301"/>
      <c r="BFK7" s="301"/>
      <c r="BFL7" s="301"/>
      <c r="BFM7" s="301"/>
      <c r="BFN7" s="301"/>
      <c r="BFO7" s="301"/>
      <c r="BFP7" s="301"/>
      <c r="BFQ7" s="301"/>
      <c r="BFR7" s="301"/>
      <c r="BFS7" s="301"/>
      <c r="BFT7" s="301"/>
      <c r="BFU7" s="301"/>
      <c r="BFV7" s="301"/>
      <c r="BFW7" s="301"/>
      <c r="BFX7" s="301"/>
      <c r="BFY7" s="301"/>
      <c r="BFZ7" s="301"/>
      <c r="BGA7" s="301"/>
      <c r="BGB7" s="301"/>
      <c r="BGC7" s="301"/>
      <c r="BGD7" s="301"/>
      <c r="BGE7" s="301"/>
      <c r="BGF7" s="301"/>
      <c r="BGG7" s="301"/>
      <c r="BGH7" s="301"/>
      <c r="BGI7" s="301"/>
      <c r="BGJ7" s="301"/>
      <c r="BGK7" s="301"/>
      <c r="BGL7" s="301"/>
      <c r="BGM7" s="301"/>
      <c r="BGN7" s="301"/>
      <c r="BGO7" s="301"/>
      <c r="BGP7" s="301"/>
      <c r="BGQ7" s="301"/>
      <c r="BGR7" s="301"/>
      <c r="BGS7" s="301"/>
      <c r="BGT7" s="301"/>
      <c r="BGU7" s="301"/>
      <c r="BGV7" s="301"/>
      <c r="BGW7" s="301"/>
      <c r="BGX7" s="301"/>
      <c r="BGY7" s="301"/>
      <c r="BGZ7" s="301"/>
      <c r="BHA7" s="301"/>
      <c r="BHB7" s="301"/>
      <c r="BHC7" s="301"/>
      <c r="BHD7" s="301"/>
      <c r="BHE7" s="301"/>
      <c r="BHF7" s="301"/>
      <c r="BHG7" s="301"/>
      <c r="BHH7" s="301"/>
      <c r="BHI7" s="301"/>
      <c r="BHJ7" s="301"/>
      <c r="BHK7" s="301"/>
      <c r="BHL7" s="301"/>
      <c r="BHM7" s="301"/>
      <c r="BHN7" s="301"/>
      <c r="BHO7" s="301"/>
      <c r="BHP7" s="301"/>
      <c r="BHQ7" s="301"/>
      <c r="BHR7" s="301"/>
      <c r="BHS7" s="301"/>
      <c r="BHT7" s="301"/>
      <c r="BHU7" s="301"/>
      <c r="BHV7" s="301"/>
      <c r="BHW7" s="301"/>
      <c r="BHX7" s="301"/>
      <c r="BHY7" s="301"/>
      <c r="BHZ7" s="301"/>
      <c r="BIA7" s="301"/>
      <c r="BIB7" s="301"/>
      <c r="BIC7" s="301"/>
      <c r="BID7" s="301"/>
      <c r="BIE7" s="301"/>
      <c r="BIF7" s="301"/>
      <c r="BIG7" s="301"/>
      <c r="BIH7" s="301"/>
      <c r="BII7" s="301"/>
      <c r="BIJ7" s="301"/>
      <c r="BIK7" s="301"/>
      <c r="BIL7" s="301"/>
      <c r="BIM7" s="301"/>
      <c r="BIN7" s="301"/>
      <c r="BIO7" s="301"/>
      <c r="BIP7" s="301"/>
      <c r="BIQ7" s="301"/>
      <c r="BIR7" s="301"/>
      <c r="BIS7" s="301"/>
      <c r="BIT7" s="301"/>
      <c r="BIU7" s="301"/>
      <c r="BIV7" s="301"/>
      <c r="BIW7" s="301"/>
      <c r="BIX7" s="301"/>
      <c r="BIY7" s="301"/>
      <c r="BIZ7" s="301"/>
      <c r="BJA7" s="301"/>
      <c r="BJB7" s="301"/>
      <c r="BJC7" s="301"/>
      <c r="BJD7" s="301"/>
      <c r="BJE7" s="301"/>
      <c r="BJF7" s="301"/>
      <c r="BJG7" s="301"/>
      <c r="BJH7" s="301"/>
      <c r="BJI7" s="301"/>
      <c r="BJJ7" s="301"/>
      <c r="BJK7" s="301"/>
      <c r="BJL7" s="301"/>
      <c r="BJM7" s="301"/>
      <c r="BJN7" s="301"/>
      <c r="BJO7" s="301"/>
      <c r="BJP7" s="301"/>
      <c r="BJQ7" s="301"/>
      <c r="BJR7" s="301"/>
      <c r="BJS7" s="301"/>
      <c r="BJT7" s="301"/>
      <c r="BJU7" s="301"/>
      <c r="BJV7" s="301"/>
      <c r="BJW7" s="301"/>
      <c r="BJX7" s="301"/>
      <c r="BJY7" s="301"/>
      <c r="BJZ7" s="301"/>
      <c r="BKA7" s="301"/>
      <c r="BKB7" s="301"/>
      <c r="BKC7" s="301"/>
      <c r="BKD7" s="301"/>
      <c r="BKE7" s="301"/>
      <c r="BKF7" s="301"/>
      <c r="BKG7" s="301"/>
      <c r="BKH7" s="301"/>
      <c r="BKI7" s="301"/>
      <c r="BKJ7" s="301"/>
      <c r="BKK7" s="301"/>
      <c r="BKL7" s="301"/>
      <c r="BKM7" s="301"/>
      <c r="BKN7" s="301"/>
      <c r="BKO7" s="301"/>
      <c r="BKP7" s="301"/>
      <c r="BKQ7" s="301"/>
      <c r="BKR7" s="301"/>
      <c r="BKS7" s="301"/>
      <c r="BKT7" s="301"/>
      <c r="BKU7" s="301"/>
      <c r="BKV7" s="301"/>
      <c r="BKW7" s="301"/>
      <c r="BKX7" s="301"/>
      <c r="BKY7" s="301"/>
      <c r="BKZ7" s="301"/>
      <c r="BLA7" s="301"/>
      <c r="BLB7" s="301"/>
      <c r="BLC7" s="301"/>
      <c r="BLD7" s="301"/>
      <c r="BLE7" s="301"/>
      <c r="BLF7" s="301"/>
      <c r="BLG7" s="301"/>
      <c r="BLH7" s="301"/>
      <c r="BLI7" s="301"/>
      <c r="BLJ7" s="301"/>
      <c r="BLK7" s="301"/>
      <c r="BLL7" s="301"/>
      <c r="BLM7" s="301"/>
      <c r="BLN7" s="301"/>
      <c r="BLO7" s="301"/>
      <c r="BLP7" s="301"/>
      <c r="BLQ7" s="301"/>
      <c r="BLR7" s="301"/>
      <c r="BLS7" s="301"/>
      <c r="BLT7" s="301"/>
      <c r="BLU7" s="301"/>
      <c r="BLV7" s="301"/>
      <c r="BLW7" s="301"/>
      <c r="BLX7" s="301"/>
      <c r="BLY7" s="301"/>
      <c r="BLZ7" s="301"/>
      <c r="BMA7" s="301"/>
      <c r="BMB7" s="301"/>
      <c r="BMC7" s="301"/>
      <c r="BMD7" s="301"/>
      <c r="BME7" s="301"/>
      <c r="BMF7" s="301"/>
      <c r="BMG7" s="301"/>
      <c r="BMH7" s="301"/>
      <c r="BMI7" s="301"/>
      <c r="BMJ7" s="301"/>
      <c r="BMK7" s="301"/>
      <c r="BML7" s="301"/>
      <c r="BMM7" s="301"/>
      <c r="BMN7" s="301"/>
      <c r="BMO7" s="301"/>
      <c r="BMP7" s="301"/>
      <c r="BMQ7" s="301"/>
      <c r="BMR7" s="301"/>
      <c r="BMS7" s="301"/>
      <c r="BMT7" s="301"/>
      <c r="BMU7" s="301"/>
      <c r="BMV7" s="301"/>
      <c r="BMW7" s="301"/>
      <c r="BMX7" s="301"/>
      <c r="BMY7" s="301"/>
      <c r="BMZ7" s="301"/>
      <c r="BNA7" s="301"/>
      <c r="BNB7" s="301"/>
      <c r="BNC7" s="301"/>
      <c r="BND7" s="301"/>
      <c r="BNE7" s="301"/>
      <c r="BNF7" s="301"/>
      <c r="BNG7" s="301"/>
      <c r="BNH7" s="301"/>
      <c r="BNI7" s="301"/>
      <c r="BNJ7" s="301"/>
      <c r="BNK7" s="301"/>
      <c r="BNL7" s="301"/>
      <c r="BNM7" s="301"/>
      <c r="BNN7" s="301"/>
      <c r="BNO7" s="301"/>
      <c r="BNP7" s="301"/>
      <c r="BNQ7" s="301"/>
      <c r="BNR7" s="301"/>
      <c r="BNS7" s="301"/>
      <c r="BNT7" s="301"/>
      <c r="BNU7" s="301"/>
      <c r="BNV7" s="301"/>
      <c r="BNW7" s="301"/>
      <c r="BNX7" s="301"/>
      <c r="BNY7" s="301"/>
      <c r="BNZ7" s="301"/>
      <c r="BOA7" s="301"/>
      <c r="BOB7" s="301"/>
      <c r="BOC7" s="301"/>
      <c r="BOD7" s="301"/>
      <c r="BOE7" s="301"/>
      <c r="BOF7" s="301"/>
      <c r="BOG7" s="301"/>
      <c r="BOH7" s="301"/>
      <c r="BOI7" s="301"/>
      <c r="BOJ7" s="301"/>
      <c r="BOK7" s="301"/>
      <c r="BOL7" s="301"/>
      <c r="BOM7" s="301"/>
      <c r="BON7" s="301"/>
      <c r="BOO7" s="301"/>
      <c r="BOP7" s="301"/>
      <c r="BOQ7" s="301"/>
      <c r="BOR7" s="301"/>
      <c r="BOS7" s="301"/>
      <c r="BOT7" s="301"/>
      <c r="BOU7" s="301"/>
      <c r="BOV7" s="301"/>
      <c r="BOW7" s="301"/>
      <c r="BOX7" s="301"/>
      <c r="BOY7" s="301"/>
      <c r="BOZ7" s="301"/>
      <c r="BPA7" s="301"/>
      <c r="BPB7" s="301"/>
      <c r="BPC7" s="301"/>
      <c r="BPD7" s="301"/>
      <c r="BPE7" s="301"/>
      <c r="BPF7" s="301"/>
      <c r="BPG7" s="301"/>
      <c r="BPH7" s="301"/>
      <c r="BPI7" s="301"/>
      <c r="BPJ7" s="301"/>
      <c r="BPK7" s="301"/>
      <c r="BPL7" s="301"/>
      <c r="BPM7" s="301"/>
      <c r="BPN7" s="301"/>
      <c r="BPO7" s="301"/>
      <c r="BPP7" s="301"/>
      <c r="BPQ7" s="301"/>
      <c r="BPR7" s="301"/>
      <c r="BPS7" s="301"/>
      <c r="BPT7" s="301"/>
      <c r="BPU7" s="301"/>
      <c r="BPV7" s="301"/>
      <c r="BPW7" s="301"/>
      <c r="BPX7" s="301"/>
      <c r="BPY7" s="301"/>
      <c r="BPZ7" s="301"/>
      <c r="BQA7" s="301"/>
      <c r="BQB7" s="301"/>
      <c r="BQC7" s="301"/>
      <c r="BQD7" s="301"/>
      <c r="BQE7" s="301"/>
      <c r="BQF7" s="301"/>
      <c r="BQG7" s="301"/>
      <c r="BQH7" s="301"/>
      <c r="BQI7" s="301"/>
      <c r="BQJ7" s="301"/>
      <c r="BQK7" s="301"/>
      <c r="BQL7" s="301"/>
      <c r="BQM7" s="301"/>
      <c r="BQN7" s="301"/>
      <c r="BQO7" s="301"/>
      <c r="BQP7" s="301"/>
      <c r="BQQ7" s="301"/>
      <c r="BQR7" s="301"/>
      <c r="BQS7" s="301"/>
      <c r="BQT7" s="301"/>
      <c r="BQU7" s="301"/>
      <c r="BQV7" s="301"/>
      <c r="BQW7" s="301"/>
      <c r="BQX7" s="301"/>
      <c r="BQY7" s="301"/>
      <c r="BQZ7" s="301"/>
      <c r="BRA7" s="301"/>
      <c r="BRB7" s="301"/>
      <c r="BRC7" s="301"/>
      <c r="BRD7" s="301"/>
      <c r="BRE7" s="301"/>
      <c r="BRF7" s="301"/>
      <c r="BRG7" s="301"/>
      <c r="BRH7" s="301"/>
      <c r="BRI7" s="301"/>
      <c r="BRJ7" s="301"/>
      <c r="BRK7" s="301"/>
      <c r="BRL7" s="301"/>
      <c r="BRM7" s="301"/>
      <c r="BRN7" s="301"/>
      <c r="BRO7" s="301"/>
      <c r="BRP7" s="301"/>
      <c r="BRQ7" s="301"/>
      <c r="BRR7" s="301"/>
      <c r="BRS7" s="301"/>
      <c r="BRT7" s="301"/>
      <c r="BRU7" s="301"/>
      <c r="BRV7" s="301"/>
      <c r="BRW7" s="301"/>
      <c r="BRX7" s="301"/>
      <c r="BRY7" s="301"/>
      <c r="BRZ7" s="301"/>
      <c r="BSA7" s="301"/>
      <c r="BSB7" s="301"/>
      <c r="BSC7" s="301"/>
      <c r="BSD7" s="301"/>
      <c r="BSE7" s="301"/>
      <c r="BSF7" s="301"/>
      <c r="BSG7" s="301"/>
      <c r="BSH7" s="301"/>
      <c r="BSI7" s="301"/>
      <c r="BSJ7" s="301"/>
      <c r="BSK7" s="301"/>
      <c r="BSL7" s="301"/>
      <c r="BSM7" s="301"/>
      <c r="BSN7" s="301"/>
      <c r="BSO7" s="301"/>
      <c r="BSP7" s="301"/>
      <c r="BSQ7" s="301"/>
      <c r="BSR7" s="301"/>
      <c r="BSS7" s="301"/>
      <c r="BST7" s="301"/>
      <c r="BSU7" s="301"/>
      <c r="BSV7" s="301"/>
      <c r="BSW7" s="301"/>
      <c r="BSX7" s="301"/>
      <c r="BSY7" s="301"/>
      <c r="BSZ7" s="301"/>
      <c r="BTA7" s="301"/>
      <c r="BTB7" s="301"/>
      <c r="BTC7" s="301"/>
      <c r="BTD7" s="301"/>
      <c r="BTE7" s="301"/>
      <c r="BTF7" s="301"/>
      <c r="BTG7" s="301"/>
      <c r="BTH7" s="301"/>
      <c r="BTI7" s="301"/>
      <c r="BTJ7" s="301"/>
      <c r="BTK7" s="301"/>
      <c r="BTL7" s="301"/>
      <c r="BTM7" s="301"/>
      <c r="BTN7" s="301"/>
      <c r="BTO7" s="301"/>
      <c r="BTP7" s="301"/>
      <c r="BTQ7" s="301"/>
      <c r="BTR7" s="301"/>
      <c r="BTS7" s="301"/>
      <c r="BTT7" s="301"/>
      <c r="BTU7" s="301"/>
      <c r="BTV7" s="301"/>
      <c r="BTW7" s="301"/>
      <c r="BTX7" s="301"/>
      <c r="BTY7" s="301"/>
      <c r="BTZ7" s="301"/>
      <c r="BUA7" s="301"/>
      <c r="BUB7" s="301"/>
      <c r="BUC7" s="301"/>
      <c r="BUD7" s="301"/>
      <c r="BUE7" s="301"/>
      <c r="BUF7" s="301"/>
      <c r="BUG7" s="301"/>
      <c r="BUH7" s="301"/>
      <c r="BUI7" s="301"/>
      <c r="BUJ7" s="301"/>
      <c r="BUK7" s="301"/>
      <c r="BUL7" s="301"/>
      <c r="BUM7" s="301"/>
      <c r="BUN7" s="301"/>
      <c r="BUO7" s="301"/>
      <c r="BUP7" s="301"/>
      <c r="BUQ7" s="301"/>
      <c r="BUR7" s="301"/>
      <c r="BUS7" s="301"/>
      <c r="BUT7" s="301"/>
      <c r="BUU7" s="301"/>
      <c r="BUV7" s="301"/>
      <c r="BUW7" s="301"/>
      <c r="BUX7" s="301"/>
      <c r="BUY7" s="301"/>
      <c r="BUZ7" s="301"/>
      <c r="BVA7" s="301"/>
      <c r="BVB7" s="301"/>
      <c r="BVC7" s="301"/>
      <c r="BVD7" s="301"/>
      <c r="BVE7" s="301"/>
      <c r="BVF7" s="301"/>
      <c r="BVG7" s="301"/>
      <c r="BVH7" s="301"/>
      <c r="BVI7" s="301"/>
      <c r="BVJ7" s="301"/>
      <c r="BVK7" s="301"/>
      <c r="BVL7" s="301"/>
      <c r="BVM7" s="301"/>
      <c r="BVN7" s="301"/>
      <c r="BVO7" s="301"/>
      <c r="BVP7" s="301"/>
      <c r="BVQ7" s="301"/>
      <c r="BVR7" s="301"/>
      <c r="BVS7" s="301"/>
      <c r="BVT7" s="301"/>
      <c r="BVU7" s="301"/>
      <c r="BVV7" s="301"/>
      <c r="BVW7" s="301"/>
      <c r="BVX7" s="301"/>
      <c r="BVY7" s="301"/>
      <c r="BVZ7" s="301"/>
      <c r="BWA7" s="301"/>
      <c r="BWB7" s="301"/>
      <c r="BWC7" s="301"/>
      <c r="BWD7" s="301"/>
      <c r="BWE7" s="301"/>
      <c r="BWF7" s="301"/>
      <c r="BWG7" s="301"/>
      <c r="BWH7" s="301"/>
      <c r="BWI7" s="301"/>
      <c r="BWJ7" s="301"/>
      <c r="BWK7" s="301"/>
      <c r="BWL7" s="301"/>
      <c r="BWM7" s="301"/>
      <c r="BWN7" s="301"/>
      <c r="BWO7" s="301"/>
      <c r="BWP7" s="301"/>
      <c r="BWQ7" s="301"/>
      <c r="BWR7" s="301"/>
      <c r="BWS7" s="301"/>
      <c r="BWT7" s="301"/>
      <c r="BWU7" s="301"/>
      <c r="BWV7" s="301"/>
      <c r="BWW7" s="301"/>
      <c r="BWX7" s="301"/>
      <c r="BWY7" s="301"/>
      <c r="BWZ7" s="301"/>
      <c r="BXA7" s="301"/>
      <c r="BXB7" s="301"/>
      <c r="BXC7" s="301"/>
      <c r="BXD7" s="301"/>
      <c r="BXE7" s="301"/>
      <c r="BXF7" s="301"/>
      <c r="BXG7" s="301"/>
      <c r="BXH7" s="301"/>
      <c r="BXI7" s="301"/>
      <c r="BXJ7" s="301"/>
      <c r="BXK7" s="301"/>
      <c r="BXL7" s="301"/>
      <c r="BXM7" s="301"/>
      <c r="BXN7" s="301"/>
      <c r="BXO7" s="301"/>
      <c r="BXP7" s="301"/>
      <c r="BXQ7" s="301"/>
      <c r="BXR7" s="301"/>
      <c r="BXS7" s="301"/>
      <c r="BXT7" s="301"/>
      <c r="BXU7" s="301"/>
      <c r="BXV7" s="301"/>
      <c r="BXW7" s="301"/>
      <c r="BXX7" s="301"/>
      <c r="BXY7" s="301"/>
      <c r="BXZ7" s="301"/>
      <c r="BYA7" s="301"/>
      <c r="BYB7" s="301"/>
      <c r="BYC7" s="301"/>
      <c r="BYD7" s="301"/>
      <c r="BYE7" s="301"/>
      <c r="BYF7" s="301"/>
      <c r="BYG7" s="301"/>
      <c r="BYH7" s="301"/>
      <c r="BYI7" s="301"/>
      <c r="BYJ7" s="301"/>
      <c r="BYK7" s="301"/>
      <c r="BYL7" s="301"/>
      <c r="BYM7" s="301"/>
      <c r="BYN7" s="301"/>
      <c r="BYO7" s="301"/>
      <c r="BYP7" s="301"/>
      <c r="BYQ7" s="301"/>
      <c r="BYR7" s="301"/>
      <c r="BYS7" s="301"/>
      <c r="BYT7" s="301"/>
      <c r="BYU7" s="301"/>
      <c r="BYV7" s="301"/>
      <c r="BYW7" s="301"/>
      <c r="BYX7" s="301"/>
      <c r="BYY7" s="301"/>
      <c r="BYZ7" s="301"/>
      <c r="BZA7" s="301"/>
      <c r="BZB7" s="301"/>
      <c r="BZC7" s="301"/>
      <c r="BZD7" s="301"/>
      <c r="BZE7" s="301"/>
      <c r="BZF7" s="301"/>
      <c r="BZG7" s="301"/>
      <c r="BZH7" s="301"/>
      <c r="BZI7" s="301"/>
      <c r="BZJ7" s="301"/>
      <c r="BZK7" s="301"/>
      <c r="BZL7" s="301"/>
      <c r="BZM7" s="301"/>
      <c r="BZN7" s="301"/>
      <c r="BZO7" s="301"/>
      <c r="BZP7" s="301"/>
      <c r="BZQ7" s="301"/>
      <c r="BZR7" s="301"/>
      <c r="BZS7" s="301"/>
      <c r="BZT7" s="301"/>
      <c r="BZU7" s="301"/>
      <c r="BZV7" s="301"/>
      <c r="BZW7" s="301"/>
      <c r="BZX7" s="301"/>
      <c r="BZY7" s="301"/>
      <c r="BZZ7" s="301"/>
      <c r="CAA7" s="301"/>
      <c r="CAB7" s="301"/>
      <c r="CAC7" s="301"/>
      <c r="CAD7" s="301"/>
      <c r="CAE7" s="301"/>
      <c r="CAF7" s="301"/>
      <c r="CAG7" s="301"/>
      <c r="CAH7" s="301"/>
      <c r="CAI7" s="301"/>
      <c r="CAJ7" s="301"/>
      <c r="CAK7" s="301"/>
      <c r="CAL7" s="301"/>
      <c r="CAM7" s="301"/>
      <c r="CAN7" s="301"/>
      <c r="CAO7" s="301"/>
      <c r="CAP7" s="301"/>
      <c r="CAQ7" s="301"/>
      <c r="CAR7" s="301"/>
      <c r="CAS7" s="301"/>
      <c r="CAT7" s="301"/>
      <c r="CAU7" s="301"/>
      <c r="CAV7" s="301"/>
      <c r="CAW7" s="301"/>
      <c r="CAX7" s="301"/>
      <c r="CAY7" s="301"/>
      <c r="CAZ7" s="301"/>
      <c r="CBA7" s="301"/>
      <c r="CBB7" s="301"/>
      <c r="CBC7" s="301"/>
      <c r="CBD7" s="301"/>
      <c r="CBE7" s="301"/>
      <c r="CBF7" s="301"/>
      <c r="CBG7" s="301"/>
      <c r="CBH7" s="301"/>
      <c r="CBI7" s="301"/>
      <c r="CBJ7" s="301"/>
      <c r="CBK7" s="301"/>
      <c r="CBL7" s="301"/>
      <c r="CBM7" s="301"/>
      <c r="CBN7" s="301"/>
      <c r="CBO7" s="301"/>
      <c r="CBP7" s="301"/>
      <c r="CBQ7" s="301"/>
      <c r="CBR7" s="301"/>
      <c r="CBS7" s="301"/>
      <c r="CBT7" s="301"/>
      <c r="CBU7" s="301"/>
      <c r="CBV7" s="301"/>
      <c r="CBW7" s="301"/>
      <c r="CBX7" s="301"/>
      <c r="CBY7" s="301"/>
      <c r="CBZ7" s="301"/>
      <c r="CCA7" s="301"/>
      <c r="CCB7" s="301"/>
      <c r="CCC7" s="301"/>
      <c r="CCD7" s="301"/>
      <c r="CCE7" s="301"/>
      <c r="CCF7" s="301"/>
      <c r="CCG7" s="301"/>
      <c r="CCH7" s="301"/>
      <c r="CCI7" s="301"/>
      <c r="CCJ7" s="301"/>
      <c r="CCK7" s="301"/>
      <c r="CCL7" s="301"/>
      <c r="CCM7" s="301"/>
      <c r="CCN7" s="301"/>
      <c r="CCO7" s="301"/>
      <c r="CCP7" s="301"/>
      <c r="CCQ7" s="301"/>
      <c r="CCR7" s="301"/>
      <c r="CCS7" s="301"/>
      <c r="CCT7" s="301"/>
      <c r="CCU7" s="301"/>
      <c r="CCV7" s="301"/>
      <c r="CCW7" s="301"/>
      <c r="CCX7" s="301"/>
      <c r="CCY7" s="301"/>
      <c r="CCZ7" s="301"/>
      <c r="CDA7" s="301"/>
      <c r="CDB7" s="301"/>
      <c r="CDC7" s="301"/>
      <c r="CDD7" s="301"/>
      <c r="CDE7" s="301"/>
      <c r="CDF7" s="301"/>
      <c r="CDG7" s="301"/>
      <c r="CDH7" s="301"/>
      <c r="CDI7" s="301"/>
      <c r="CDJ7" s="301"/>
      <c r="CDK7" s="301"/>
      <c r="CDL7" s="301"/>
      <c r="CDM7" s="301"/>
      <c r="CDN7" s="301"/>
      <c r="CDO7" s="301"/>
      <c r="CDP7" s="301"/>
      <c r="CDQ7" s="301"/>
      <c r="CDR7" s="301"/>
      <c r="CDS7" s="301"/>
      <c r="CDT7" s="301"/>
      <c r="CDU7" s="301"/>
      <c r="CDV7" s="301"/>
      <c r="CDW7" s="301"/>
      <c r="CDX7" s="301"/>
      <c r="CDY7" s="301"/>
      <c r="CDZ7" s="301"/>
      <c r="CEA7" s="301"/>
      <c r="CEB7" s="301"/>
      <c r="CEC7" s="301"/>
      <c r="CED7" s="301"/>
      <c r="CEE7" s="301"/>
      <c r="CEF7" s="301"/>
      <c r="CEG7" s="301"/>
      <c r="CEH7" s="301"/>
      <c r="CEI7" s="301"/>
      <c r="CEJ7" s="301"/>
      <c r="CEK7" s="301"/>
      <c r="CEL7" s="301"/>
      <c r="CEM7" s="301"/>
      <c r="CEN7" s="301"/>
      <c r="CEO7" s="301"/>
      <c r="CEP7" s="301"/>
      <c r="CEQ7" s="301"/>
      <c r="CER7" s="301"/>
      <c r="CES7" s="301"/>
      <c r="CET7" s="301"/>
      <c r="CEU7" s="301"/>
      <c r="CEV7" s="301"/>
      <c r="CEW7" s="301"/>
      <c r="CEX7" s="301"/>
      <c r="CEY7" s="301"/>
      <c r="CEZ7" s="301"/>
      <c r="CFA7" s="301"/>
      <c r="CFB7" s="301"/>
      <c r="CFC7" s="301"/>
      <c r="CFD7" s="301"/>
      <c r="CFE7" s="301"/>
      <c r="CFF7" s="301"/>
      <c r="CFG7" s="301"/>
      <c r="CFH7" s="301"/>
      <c r="CFI7" s="301"/>
      <c r="CFJ7" s="301"/>
      <c r="CFK7" s="301"/>
      <c r="CFL7" s="301"/>
      <c r="CFM7" s="301"/>
      <c r="CFN7" s="301"/>
      <c r="CFO7" s="301"/>
      <c r="CFP7" s="301"/>
      <c r="CFQ7" s="301"/>
      <c r="CFR7" s="301"/>
      <c r="CFS7" s="301"/>
      <c r="CFT7" s="301"/>
      <c r="CFU7" s="301"/>
      <c r="CFV7" s="301"/>
      <c r="CFW7" s="301"/>
      <c r="CFX7" s="301"/>
      <c r="CFY7" s="301"/>
      <c r="CFZ7" s="301"/>
      <c r="CGA7" s="301"/>
      <c r="CGB7" s="301"/>
      <c r="CGC7" s="301"/>
      <c r="CGD7" s="301"/>
      <c r="CGE7" s="301"/>
      <c r="CGF7" s="301"/>
      <c r="CGG7" s="301"/>
      <c r="CGH7" s="301"/>
      <c r="CGI7" s="301"/>
      <c r="CGJ7" s="301"/>
      <c r="CGK7" s="301"/>
      <c r="CGL7" s="301"/>
      <c r="CGM7" s="301"/>
      <c r="CGN7" s="301"/>
      <c r="CGO7" s="301"/>
      <c r="CGP7" s="301"/>
      <c r="CGQ7" s="301"/>
      <c r="CGR7" s="301"/>
      <c r="CGS7" s="301"/>
      <c r="CGT7" s="301"/>
      <c r="CGU7" s="301"/>
      <c r="CGV7" s="301"/>
      <c r="CGW7" s="301"/>
      <c r="CGX7" s="301"/>
      <c r="CGY7" s="301"/>
      <c r="CGZ7" s="301"/>
      <c r="CHA7" s="301"/>
      <c r="CHB7" s="301"/>
      <c r="CHC7" s="301"/>
      <c r="CHD7" s="301"/>
      <c r="CHE7" s="301"/>
      <c r="CHF7" s="301"/>
      <c r="CHG7" s="301"/>
      <c r="CHH7" s="301"/>
      <c r="CHI7" s="301"/>
      <c r="CHJ7" s="301"/>
      <c r="CHK7" s="301"/>
      <c r="CHL7" s="301"/>
      <c r="CHM7" s="301"/>
      <c r="CHN7" s="301"/>
      <c r="CHO7" s="301"/>
      <c r="CHP7" s="301"/>
      <c r="CHQ7" s="301"/>
      <c r="CHR7" s="301"/>
      <c r="CHS7" s="301"/>
      <c r="CHT7" s="301"/>
      <c r="CHU7" s="301"/>
      <c r="CHV7" s="301"/>
      <c r="CHW7" s="301"/>
      <c r="CHX7" s="301"/>
      <c r="CHY7" s="301"/>
      <c r="CHZ7" s="301"/>
      <c r="CIA7" s="301"/>
      <c r="CIB7" s="301"/>
      <c r="CIC7" s="301"/>
      <c r="CID7" s="301"/>
      <c r="CIE7" s="301"/>
      <c r="CIF7" s="301"/>
      <c r="CIG7" s="301"/>
      <c r="CIH7" s="301"/>
      <c r="CII7" s="301"/>
      <c r="CIJ7" s="301"/>
      <c r="CIK7" s="301"/>
      <c r="CIL7" s="301"/>
      <c r="CIM7" s="301"/>
      <c r="CIN7" s="301"/>
      <c r="CIO7" s="301"/>
      <c r="CIP7" s="301"/>
      <c r="CIQ7" s="301"/>
      <c r="CIR7" s="301"/>
      <c r="CIS7" s="301"/>
      <c r="CIT7" s="301"/>
      <c r="CIU7" s="301"/>
      <c r="CIV7" s="301"/>
      <c r="CIW7" s="301"/>
      <c r="CIX7" s="301"/>
      <c r="CIY7" s="301"/>
      <c r="CIZ7" s="301"/>
      <c r="CJA7" s="301"/>
      <c r="CJB7" s="301"/>
      <c r="CJC7" s="301"/>
      <c r="CJD7" s="301"/>
      <c r="CJE7" s="301"/>
      <c r="CJF7" s="301"/>
      <c r="CJG7" s="301"/>
      <c r="CJH7" s="301"/>
      <c r="CJI7" s="301"/>
      <c r="CJJ7" s="301"/>
      <c r="CJK7" s="301"/>
      <c r="CJL7" s="301"/>
      <c r="CJM7" s="301"/>
      <c r="CJN7" s="301"/>
      <c r="CJO7" s="301"/>
      <c r="CJP7" s="301"/>
      <c r="CJQ7" s="301"/>
      <c r="CJR7" s="301"/>
      <c r="CJS7" s="301"/>
      <c r="CJT7" s="301"/>
      <c r="CJU7" s="301"/>
      <c r="CJV7" s="301"/>
      <c r="CJW7" s="301"/>
      <c r="CJX7" s="301"/>
      <c r="CJY7" s="301"/>
      <c r="CJZ7" s="301"/>
      <c r="CKA7" s="301"/>
      <c r="CKB7" s="301"/>
      <c r="CKC7" s="301"/>
      <c r="CKD7" s="301"/>
      <c r="CKE7" s="301"/>
      <c r="CKF7" s="301"/>
      <c r="CKG7" s="301"/>
      <c r="CKH7" s="301"/>
      <c r="CKI7" s="301"/>
      <c r="CKJ7" s="301"/>
      <c r="CKK7" s="301"/>
      <c r="CKL7" s="301"/>
      <c r="CKM7" s="301"/>
      <c r="CKN7" s="301"/>
      <c r="CKO7" s="301"/>
      <c r="CKP7" s="301"/>
      <c r="CKQ7" s="301"/>
      <c r="CKR7" s="301"/>
      <c r="CKS7" s="301"/>
      <c r="CKT7" s="301"/>
      <c r="CKU7" s="301"/>
      <c r="CKV7" s="301"/>
      <c r="CKW7" s="301"/>
      <c r="CKX7" s="301"/>
      <c r="CKY7" s="301"/>
      <c r="CKZ7" s="301"/>
      <c r="CLA7" s="301"/>
      <c r="CLB7" s="301"/>
      <c r="CLC7" s="301"/>
      <c r="CLD7" s="301"/>
      <c r="CLE7" s="301"/>
      <c r="CLF7" s="301"/>
      <c r="CLG7" s="301"/>
      <c r="CLH7" s="301"/>
      <c r="CLI7" s="301"/>
      <c r="CLJ7" s="301"/>
      <c r="CLK7" s="301"/>
      <c r="CLL7" s="301"/>
      <c r="CLM7" s="301"/>
      <c r="CLN7" s="301"/>
      <c r="CLO7" s="301"/>
      <c r="CLP7" s="301"/>
      <c r="CLQ7" s="301"/>
      <c r="CLR7" s="301"/>
      <c r="CLS7" s="301"/>
      <c r="CLT7" s="301"/>
      <c r="CLU7" s="301"/>
      <c r="CLV7" s="301"/>
      <c r="CLW7" s="301"/>
      <c r="CLX7" s="301"/>
      <c r="CLY7" s="301"/>
      <c r="CLZ7" s="301"/>
      <c r="CMA7" s="301"/>
      <c r="CMB7" s="301"/>
      <c r="CMC7" s="301"/>
      <c r="CMD7" s="301"/>
      <c r="CME7" s="301"/>
      <c r="CMF7" s="301"/>
      <c r="CMG7" s="301"/>
      <c r="CMH7" s="301"/>
      <c r="CMI7" s="301"/>
      <c r="CMJ7" s="301"/>
      <c r="CMK7" s="301"/>
      <c r="CML7" s="301"/>
      <c r="CMM7" s="301"/>
      <c r="CMN7" s="301"/>
      <c r="CMO7" s="301"/>
      <c r="CMP7" s="301"/>
      <c r="CMQ7" s="301"/>
      <c r="CMR7" s="301"/>
      <c r="CMS7" s="301"/>
      <c r="CMT7" s="301"/>
      <c r="CMU7" s="301"/>
      <c r="CMV7" s="301"/>
      <c r="CMW7" s="301"/>
      <c r="CMX7" s="301"/>
      <c r="CMY7" s="301"/>
      <c r="CMZ7" s="301"/>
      <c r="CNA7" s="301"/>
      <c r="CNB7" s="301"/>
      <c r="CNC7" s="301"/>
      <c r="CND7" s="301"/>
      <c r="CNE7" s="301"/>
      <c r="CNF7" s="301"/>
      <c r="CNG7" s="301"/>
      <c r="CNH7" s="301"/>
      <c r="CNI7" s="301"/>
      <c r="CNJ7" s="301"/>
      <c r="CNK7" s="301"/>
      <c r="CNL7" s="301"/>
      <c r="CNM7" s="301"/>
      <c r="CNN7" s="301"/>
      <c r="CNO7" s="301"/>
      <c r="CNP7" s="301"/>
      <c r="CNQ7" s="301"/>
      <c r="CNR7" s="301"/>
      <c r="CNS7" s="301"/>
      <c r="CNT7" s="301"/>
      <c r="CNU7" s="301"/>
      <c r="CNV7" s="301"/>
      <c r="CNW7" s="301"/>
      <c r="CNX7" s="301"/>
      <c r="CNY7" s="301"/>
      <c r="CNZ7" s="301"/>
      <c r="COA7" s="301"/>
      <c r="COB7" s="301"/>
      <c r="COC7" s="301"/>
      <c r="COD7" s="301"/>
      <c r="COE7" s="301"/>
      <c r="COF7" s="301"/>
      <c r="COG7" s="301"/>
      <c r="COH7" s="301"/>
      <c r="COI7" s="301"/>
      <c r="COJ7" s="301"/>
      <c r="COK7" s="301"/>
      <c r="COL7" s="301"/>
      <c r="COM7" s="301"/>
      <c r="CON7" s="301"/>
      <c r="COO7" s="301"/>
      <c r="COP7" s="301"/>
      <c r="COQ7" s="301"/>
      <c r="COR7" s="301"/>
      <c r="COS7" s="301"/>
      <c r="COT7" s="301"/>
      <c r="COU7" s="301"/>
      <c r="COV7" s="301"/>
      <c r="COW7" s="301"/>
      <c r="COX7" s="301"/>
      <c r="COY7" s="301"/>
      <c r="COZ7" s="301"/>
      <c r="CPA7" s="301"/>
      <c r="CPB7" s="301"/>
      <c r="CPC7" s="301"/>
      <c r="CPD7" s="301"/>
      <c r="CPE7" s="301"/>
      <c r="CPF7" s="301"/>
      <c r="CPG7" s="301"/>
      <c r="CPH7" s="301"/>
      <c r="CPI7" s="301"/>
      <c r="CPJ7" s="301"/>
      <c r="CPK7" s="301"/>
      <c r="CPL7" s="301"/>
      <c r="CPM7" s="301"/>
      <c r="CPN7" s="301"/>
      <c r="CPO7" s="301"/>
      <c r="CPP7" s="301"/>
      <c r="CPQ7" s="301"/>
      <c r="CPR7" s="301"/>
      <c r="CPS7" s="301"/>
      <c r="CPT7" s="301"/>
      <c r="CPU7" s="301"/>
      <c r="CPV7" s="301"/>
      <c r="CPW7" s="301"/>
      <c r="CPX7" s="301"/>
      <c r="CPY7" s="301"/>
      <c r="CPZ7" s="301"/>
      <c r="CQA7" s="301"/>
      <c r="CQB7" s="301"/>
      <c r="CQC7" s="301"/>
      <c r="CQD7" s="301"/>
      <c r="CQE7" s="301"/>
      <c r="CQF7" s="301"/>
      <c r="CQG7" s="301"/>
      <c r="CQH7" s="301"/>
      <c r="CQI7" s="301"/>
      <c r="CQJ7" s="301"/>
      <c r="CQK7" s="301"/>
      <c r="CQL7" s="301"/>
      <c r="CQM7" s="301"/>
      <c r="CQN7" s="301"/>
      <c r="CQO7" s="301"/>
      <c r="CQP7" s="301"/>
      <c r="CQQ7" s="301"/>
      <c r="CQR7" s="301"/>
      <c r="CQS7" s="301"/>
      <c r="CQT7" s="301"/>
      <c r="CQU7" s="301"/>
      <c r="CQV7" s="301"/>
      <c r="CQW7" s="301"/>
      <c r="CQX7" s="301"/>
      <c r="CQY7" s="301"/>
      <c r="CQZ7" s="301"/>
      <c r="CRA7" s="301"/>
      <c r="CRB7" s="301"/>
      <c r="CRC7" s="301"/>
      <c r="CRD7" s="301"/>
      <c r="CRE7" s="301"/>
      <c r="CRF7" s="301"/>
      <c r="CRG7" s="301"/>
      <c r="CRH7" s="301"/>
      <c r="CRI7" s="301"/>
      <c r="CRJ7" s="301"/>
      <c r="CRK7" s="301"/>
      <c r="CRL7" s="301"/>
      <c r="CRM7" s="301"/>
      <c r="CRN7" s="301"/>
      <c r="CRO7" s="301"/>
      <c r="CRP7" s="301"/>
      <c r="CRQ7" s="301"/>
      <c r="CRR7" s="301"/>
      <c r="CRS7" s="301"/>
      <c r="CRT7" s="301"/>
      <c r="CRU7" s="301"/>
      <c r="CRV7" s="301"/>
      <c r="CRW7" s="301"/>
      <c r="CRX7" s="301"/>
      <c r="CRY7" s="301"/>
      <c r="CRZ7" s="301"/>
      <c r="CSA7" s="301"/>
      <c r="CSB7" s="301"/>
      <c r="CSC7" s="301"/>
      <c r="CSD7" s="301"/>
      <c r="CSE7" s="301"/>
      <c r="CSF7" s="301"/>
      <c r="CSG7" s="301"/>
      <c r="CSH7" s="301"/>
      <c r="CSI7" s="301"/>
      <c r="CSJ7" s="301"/>
      <c r="CSK7" s="301"/>
      <c r="CSL7" s="301"/>
      <c r="CSM7" s="301"/>
      <c r="CSN7" s="301"/>
      <c r="CSO7" s="301"/>
      <c r="CSP7" s="301"/>
      <c r="CSQ7" s="301"/>
      <c r="CSR7" s="301"/>
      <c r="CSS7" s="301"/>
      <c r="CST7" s="301"/>
      <c r="CSU7" s="301"/>
      <c r="CSV7" s="301"/>
      <c r="CSW7" s="301"/>
      <c r="CSX7" s="301"/>
      <c r="CSY7" s="301"/>
      <c r="CSZ7" s="301"/>
      <c r="CTA7" s="301"/>
      <c r="CTB7" s="301"/>
      <c r="CTC7" s="301"/>
      <c r="CTD7" s="301"/>
      <c r="CTE7" s="301"/>
      <c r="CTF7" s="301"/>
      <c r="CTG7" s="301"/>
      <c r="CTH7" s="301"/>
      <c r="CTI7" s="301"/>
      <c r="CTJ7" s="301"/>
      <c r="CTK7" s="301"/>
      <c r="CTL7" s="301"/>
      <c r="CTM7" s="301"/>
      <c r="CTN7" s="301"/>
      <c r="CTO7" s="301"/>
      <c r="CTP7" s="301"/>
      <c r="CTQ7" s="301"/>
      <c r="CTR7" s="301"/>
      <c r="CTS7" s="301"/>
      <c r="CTT7" s="301"/>
      <c r="CTU7" s="301"/>
      <c r="CTV7" s="301"/>
      <c r="CTW7" s="301"/>
      <c r="CTX7" s="301"/>
      <c r="CTY7" s="301"/>
      <c r="CTZ7" s="301"/>
      <c r="CUA7" s="301"/>
      <c r="CUB7" s="301"/>
      <c r="CUC7" s="301"/>
      <c r="CUD7" s="301"/>
      <c r="CUE7" s="301"/>
      <c r="CUF7" s="301"/>
      <c r="CUG7" s="301"/>
      <c r="CUH7" s="301"/>
      <c r="CUI7" s="301"/>
      <c r="CUJ7" s="301"/>
      <c r="CUK7" s="301"/>
      <c r="CUL7" s="301"/>
      <c r="CUM7" s="301"/>
      <c r="CUN7" s="301"/>
      <c r="CUO7" s="301"/>
      <c r="CUP7" s="301"/>
      <c r="CUQ7" s="301"/>
      <c r="CUR7" s="301"/>
      <c r="CUS7" s="301"/>
      <c r="CUT7" s="301"/>
      <c r="CUU7" s="301"/>
      <c r="CUV7" s="301"/>
      <c r="CUW7" s="301"/>
      <c r="CUX7" s="301"/>
      <c r="CUY7" s="301"/>
      <c r="CUZ7" s="301"/>
      <c r="CVA7" s="301"/>
      <c r="CVB7" s="301"/>
      <c r="CVC7" s="301"/>
      <c r="CVD7" s="301"/>
      <c r="CVE7" s="301"/>
      <c r="CVF7" s="301"/>
      <c r="CVG7" s="301"/>
      <c r="CVH7" s="301"/>
      <c r="CVI7" s="301"/>
      <c r="CVJ7" s="301"/>
      <c r="CVK7" s="301"/>
      <c r="CVL7" s="301"/>
      <c r="CVM7" s="301"/>
      <c r="CVN7" s="301"/>
      <c r="CVO7" s="301"/>
      <c r="CVP7" s="301"/>
      <c r="CVQ7" s="301"/>
      <c r="CVR7" s="301"/>
      <c r="CVS7" s="301"/>
      <c r="CVT7" s="301"/>
      <c r="CVU7" s="301"/>
      <c r="CVV7" s="301"/>
      <c r="CVW7" s="301"/>
      <c r="CVX7" s="301"/>
      <c r="CVY7" s="301"/>
      <c r="CVZ7" s="301"/>
      <c r="CWA7" s="301"/>
      <c r="CWB7" s="301"/>
      <c r="CWC7" s="301"/>
      <c r="CWD7" s="301"/>
      <c r="CWE7" s="301"/>
      <c r="CWF7" s="301"/>
      <c r="CWG7" s="301"/>
      <c r="CWH7" s="301"/>
      <c r="CWI7" s="301"/>
      <c r="CWJ7" s="301"/>
      <c r="CWK7" s="301"/>
      <c r="CWL7" s="301"/>
      <c r="CWM7" s="301"/>
      <c r="CWN7" s="301"/>
      <c r="CWO7" s="301"/>
      <c r="CWP7" s="301"/>
      <c r="CWQ7" s="301"/>
      <c r="CWR7" s="301"/>
      <c r="CWS7" s="301"/>
      <c r="CWT7" s="301"/>
      <c r="CWU7" s="301"/>
      <c r="CWV7" s="301"/>
      <c r="CWW7" s="301"/>
      <c r="CWX7" s="301"/>
      <c r="CWY7" s="301"/>
      <c r="CWZ7" s="301"/>
      <c r="CXA7" s="301"/>
      <c r="CXB7" s="301"/>
      <c r="CXC7" s="301"/>
      <c r="CXD7" s="301"/>
      <c r="CXE7" s="301"/>
      <c r="CXF7" s="301"/>
      <c r="CXG7" s="301"/>
      <c r="CXH7" s="301"/>
      <c r="CXI7" s="301"/>
      <c r="CXJ7" s="301"/>
      <c r="CXK7" s="301"/>
      <c r="CXL7" s="301"/>
      <c r="CXM7" s="301"/>
      <c r="CXN7" s="301"/>
      <c r="CXO7" s="301"/>
      <c r="CXP7" s="301"/>
      <c r="CXQ7" s="301"/>
      <c r="CXR7" s="301"/>
      <c r="CXS7" s="301"/>
      <c r="CXT7" s="301"/>
      <c r="CXU7" s="301"/>
      <c r="CXV7" s="301"/>
      <c r="CXW7" s="301"/>
      <c r="CXX7" s="301"/>
      <c r="CXY7" s="301"/>
      <c r="CXZ7" s="301"/>
      <c r="CYA7" s="301"/>
      <c r="CYB7" s="301"/>
      <c r="CYC7" s="301"/>
      <c r="CYD7" s="301"/>
      <c r="CYE7" s="301"/>
      <c r="CYF7" s="301"/>
      <c r="CYG7" s="301"/>
      <c r="CYH7" s="301"/>
      <c r="CYI7" s="301"/>
      <c r="CYJ7" s="301"/>
      <c r="CYK7" s="301"/>
      <c r="CYL7" s="301"/>
      <c r="CYM7" s="301"/>
      <c r="CYN7" s="301"/>
      <c r="CYO7" s="301"/>
      <c r="CYP7" s="301"/>
      <c r="CYQ7" s="301"/>
      <c r="CYR7" s="301"/>
      <c r="CYS7" s="301"/>
      <c r="CYT7" s="301"/>
      <c r="CYU7" s="301"/>
      <c r="CYV7" s="301"/>
      <c r="CYW7" s="301"/>
      <c r="CYX7" s="301"/>
      <c r="CYY7" s="301"/>
      <c r="CYZ7" s="301"/>
      <c r="CZA7" s="301"/>
      <c r="CZB7" s="301"/>
      <c r="CZC7" s="301"/>
      <c r="CZD7" s="301"/>
      <c r="CZE7" s="301"/>
      <c r="CZF7" s="301"/>
      <c r="CZG7" s="301"/>
      <c r="CZH7" s="301"/>
      <c r="CZI7" s="301"/>
      <c r="CZJ7" s="301"/>
      <c r="CZK7" s="301"/>
      <c r="CZL7" s="301"/>
      <c r="CZM7" s="301"/>
      <c r="CZN7" s="301"/>
      <c r="CZO7" s="301"/>
      <c r="CZP7" s="301"/>
      <c r="CZQ7" s="301"/>
      <c r="CZR7" s="301"/>
      <c r="CZS7" s="301"/>
      <c r="CZT7" s="301"/>
      <c r="CZU7" s="301"/>
      <c r="CZV7" s="301"/>
      <c r="CZW7" s="301"/>
      <c r="CZX7" s="301"/>
      <c r="CZY7" s="301"/>
      <c r="CZZ7" s="301"/>
      <c r="DAA7" s="301"/>
      <c r="DAB7" s="301"/>
      <c r="DAC7" s="301"/>
      <c r="DAD7" s="301"/>
      <c r="DAE7" s="301"/>
      <c r="DAF7" s="301"/>
      <c r="DAG7" s="301"/>
      <c r="DAH7" s="301"/>
      <c r="DAI7" s="301"/>
      <c r="DAJ7" s="301"/>
      <c r="DAK7" s="301"/>
      <c r="DAL7" s="301"/>
      <c r="DAM7" s="301"/>
      <c r="DAN7" s="301"/>
      <c r="DAO7" s="301"/>
      <c r="DAP7" s="301"/>
      <c r="DAQ7" s="301"/>
      <c r="DAR7" s="301"/>
      <c r="DAS7" s="301"/>
      <c r="DAT7" s="301"/>
      <c r="DAU7" s="301"/>
      <c r="DAV7" s="301"/>
      <c r="DAW7" s="301"/>
      <c r="DAX7" s="301"/>
      <c r="DAY7" s="301"/>
      <c r="DAZ7" s="301"/>
      <c r="DBA7" s="301"/>
      <c r="DBB7" s="301"/>
      <c r="DBC7" s="301"/>
      <c r="DBD7" s="301"/>
      <c r="DBE7" s="301"/>
      <c r="DBF7" s="301"/>
      <c r="DBG7" s="301"/>
      <c r="DBH7" s="301"/>
      <c r="DBI7" s="301"/>
      <c r="DBJ7" s="301"/>
      <c r="DBK7" s="301"/>
      <c r="DBL7" s="301"/>
      <c r="DBM7" s="301"/>
      <c r="DBN7" s="301"/>
      <c r="DBO7" s="301"/>
      <c r="DBP7" s="301"/>
      <c r="DBQ7" s="301"/>
      <c r="DBR7" s="301"/>
      <c r="DBS7" s="301"/>
      <c r="DBT7" s="301"/>
      <c r="DBU7" s="301"/>
      <c r="DBV7" s="301"/>
      <c r="DBW7" s="301"/>
      <c r="DBX7" s="301"/>
      <c r="DBY7" s="301"/>
      <c r="DBZ7" s="301"/>
      <c r="DCA7" s="301"/>
      <c r="DCB7" s="301"/>
      <c r="DCC7" s="301"/>
      <c r="DCD7" s="301"/>
      <c r="DCE7" s="301"/>
      <c r="DCF7" s="301"/>
      <c r="DCG7" s="301"/>
      <c r="DCH7" s="301"/>
      <c r="DCI7" s="301"/>
      <c r="DCJ7" s="301"/>
      <c r="DCK7" s="301"/>
      <c r="DCL7" s="301"/>
      <c r="DCM7" s="301"/>
      <c r="DCN7" s="301"/>
      <c r="DCO7" s="301"/>
      <c r="DCP7" s="301"/>
      <c r="DCQ7" s="301"/>
      <c r="DCR7" s="301"/>
      <c r="DCS7" s="301"/>
      <c r="DCT7" s="301"/>
      <c r="DCU7" s="301"/>
      <c r="DCV7" s="301"/>
      <c r="DCW7" s="301"/>
      <c r="DCX7" s="301"/>
      <c r="DCY7" s="301"/>
      <c r="DCZ7" s="301"/>
      <c r="DDA7" s="301"/>
      <c r="DDB7" s="301"/>
      <c r="DDC7" s="301"/>
      <c r="DDD7" s="301"/>
      <c r="DDE7" s="301"/>
      <c r="DDF7" s="301"/>
      <c r="DDG7" s="301"/>
      <c r="DDH7" s="301"/>
      <c r="DDI7" s="301"/>
      <c r="DDJ7" s="301"/>
      <c r="DDK7" s="301"/>
      <c r="DDL7" s="301"/>
      <c r="DDM7" s="301"/>
      <c r="DDN7" s="301"/>
      <c r="DDO7" s="301"/>
      <c r="DDP7" s="301"/>
      <c r="DDQ7" s="301"/>
      <c r="DDR7" s="301"/>
      <c r="DDS7" s="301"/>
      <c r="DDT7" s="301"/>
      <c r="DDU7" s="301"/>
      <c r="DDV7" s="301"/>
      <c r="DDW7" s="301"/>
      <c r="DDX7" s="301"/>
      <c r="DDY7" s="301"/>
      <c r="DDZ7" s="301"/>
      <c r="DEA7" s="301"/>
      <c r="DEB7" s="301"/>
      <c r="DEC7" s="301"/>
      <c r="DED7" s="301"/>
      <c r="DEE7" s="301"/>
      <c r="DEF7" s="301"/>
      <c r="DEG7" s="301"/>
      <c r="DEH7" s="301"/>
      <c r="DEI7" s="301"/>
      <c r="DEJ7" s="301"/>
      <c r="DEK7" s="301"/>
      <c r="DEL7" s="301"/>
      <c r="DEM7" s="301"/>
      <c r="DEN7" s="301"/>
      <c r="DEO7" s="301"/>
      <c r="DEP7" s="301"/>
      <c r="DEQ7" s="301"/>
      <c r="DER7" s="301"/>
      <c r="DES7" s="301"/>
      <c r="DET7" s="301"/>
      <c r="DEU7" s="301"/>
      <c r="DEV7" s="301"/>
      <c r="DEW7" s="301"/>
      <c r="DEX7" s="301"/>
      <c r="DEY7" s="301"/>
      <c r="DEZ7" s="301"/>
      <c r="DFA7" s="301"/>
      <c r="DFB7" s="301"/>
      <c r="DFC7" s="301"/>
      <c r="DFD7" s="301"/>
      <c r="DFE7" s="301"/>
      <c r="DFF7" s="301"/>
      <c r="DFG7" s="301"/>
      <c r="DFH7" s="301"/>
      <c r="DFI7" s="301"/>
      <c r="DFJ7" s="301"/>
      <c r="DFK7" s="301"/>
      <c r="DFL7" s="301"/>
      <c r="DFM7" s="301"/>
      <c r="DFN7" s="301"/>
      <c r="DFO7" s="301"/>
      <c r="DFP7" s="301"/>
      <c r="DFQ7" s="301"/>
      <c r="DFR7" s="301"/>
      <c r="DFS7" s="301"/>
      <c r="DFT7" s="301"/>
      <c r="DFU7" s="301"/>
      <c r="DFV7" s="301"/>
      <c r="DFW7" s="301"/>
      <c r="DFX7" s="301"/>
      <c r="DFY7" s="301"/>
      <c r="DFZ7" s="301"/>
      <c r="DGA7" s="301"/>
      <c r="DGB7" s="301"/>
      <c r="DGC7" s="301"/>
      <c r="DGD7" s="301"/>
      <c r="DGE7" s="301"/>
      <c r="DGF7" s="301"/>
      <c r="DGG7" s="301"/>
      <c r="DGH7" s="301"/>
      <c r="DGI7" s="301"/>
      <c r="DGJ7" s="301"/>
      <c r="DGK7" s="301"/>
      <c r="DGL7" s="301"/>
      <c r="DGM7" s="301"/>
      <c r="DGN7" s="301"/>
      <c r="DGO7" s="301"/>
      <c r="DGP7" s="301"/>
      <c r="DGQ7" s="301"/>
      <c r="DGR7" s="301"/>
      <c r="DGS7" s="301"/>
      <c r="DGT7" s="301"/>
      <c r="DGU7" s="301"/>
      <c r="DGV7" s="301"/>
      <c r="DGW7" s="301"/>
      <c r="DGX7" s="301"/>
      <c r="DGY7" s="301"/>
      <c r="DGZ7" s="301"/>
      <c r="DHA7" s="301"/>
      <c r="DHB7" s="301"/>
      <c r="DHC7" s="301"/>
      <c r="DHD7" s="301"/>
      <c r="DHE7" s="301"/>
      <c r="DHF7" s="301"/>
      <c r="DHG7" s="301"/>
      <c r="DHH7" s="301"/>
      <c r="DHI7" s="301"/>
      <c r="DHJ7" s="301"/>
      <c r="DHK7" s="301"/>
      <c r="DHL7" s="301"/>
      <c r="DHM7" s="301"/>
      <c r="DHN7" s="301"/>
      <c r="DHO7" s="301"/>
      <c r="DHP7" s="301"/>
      <c r="DHQ7" s="301"/>
      <c r="DHR7" s="301"/>
      <c r="DHS7" s="301"/>
      <c r="DHT7" s="301"/>
      <c r="DHU7" s="301"/>
      <c r="DHV7" s="301"/>
      <c r="DHW7" s="301"/>
      <c r="DHX7" s="301"/>
      <c r="DHY7" s="301"/>
      <c r="DHZ7" s="301"/>
      <c r="DIA7" s="301"/>
      <c r="DIB7" s="301"/>
      <c r="DIC7" s="301"/>
      <c r="DID7" s="301"/>
      <c r="DIE7" s="301"/>
      <c r="DIF7" s="301"/>
      <c r="DIG7" s="301"/>
      <c r="DIH7" s="301"/>
      <c r="DII7" s="301"/>
      <c r="DIJ7" s="301"/>
      <c r="DIK7" s="301"/>
      <c r="DIL7" s="301"/>
      <c r="DIM7" s="301"/>
      <c r="DIN7" s="301"/>
      <c r="DIO7" s="301"/>
      <c r="DIP7" s="301"/>
      <c r="DIQ7" s="301"/>
      <c r="DIR7" s="301"/>
      <c r="DIS7" s="301"/>
      <c r="DIT7" s="301"/>
      <c r="DIU7" s="301"/>
      <c r="DIV7" s="301"/>
      <c r="DIW7" s="301"/>
      <c r="DIX7" s="301"/>
      <c r="DIY7" s="301"/>
      <c r="DIZ7" s="301"/>
      <c r="DJA7" s="301"/>
      <c r="DJB7" s="301"/>
      <c r="DJC7" s="301"/>
      <c r="DJD7" s="301"/>
      <c r="DJE7" s="301"/>
      <c r="DJF7" s="301"/>
      <c r="DJG7" s="301"/>
      <c r="DJH7" s="301"/>
      <c r="DJI7" s="301"/>
      <c r="DJJ7" s="301"/>
      <c r="DJK7" s="301"/>
      <c r="DJL7" s="301"/>
      <c r="DJM7" s="301"/>
      <c r="DJN7" s="301"/>
      <c r="DJO7" s="301"/>
      <c r="DJP7" s="301"/>
      <c r="DJQ7" s="301"/>
      <c r="DJR7" s="301"/>
      <c r="DJS7" s="301"/>
      <c r="DJT7" s="301"/>
      <c r="DJU7" s="301"/>
      <c r="DJV7" s="301"/>
      <c r="DJW7" s="301"/>
      <c r="DJX7" s="301"/>
      <c r="DJY7" s="301"/>
      <c r="DJZ7" s="301"/>
      <c r="DKA7" s="301"/>
      <c r="DKB7" s="301"/>
      <c r="DKC7" s="301"/>
      <c r="DKD7" s="301"/>
      <c r="DKE7" s="301"/>
      <c r="DKF7" s="301"/>
      <c r="DKG7" s="301"/>
      <c r="DKH7" s="301"/>
      <c r="DKI7" s="301"/>
      <c r="DKJ7" s="301"/>
      <c r="DKK7" s="301"/>
      <c r="DKL7" s="301"/>
      <c r="DKM7" s="301"/>
      <c r="DKN7" s="301"/>
      <c r="DKO7" s="301"/>
      <c r="DKP7" s="301"/>
      <c r="DKQ7" s="301"/>
      <c r="DKR7" s="301"/>
      <c r="DKS7" s="301"/>
      <c r="DKT7" s="301"/>
      <c r="DKU7" s="301"/>
      <c r="DKV7" s="301"/>
      <c r="DKW7" s="301"/>
      <c r="DKX7" s="301"/>
      <c r="DKY7" s="301"/>
      <c r="DKZ7" s="301"/>
      <c r="DLA7" s="301"/>
      <c r="DLB7" s="301"/>
      <c r="DLC7" s="301"/>
      <c r="DLD7" s="301"/>
      <c r="DLE7" s="301"/>
      <c r="DLF7" s="301"/>
      <c r="DLG7" s="301"/>
      <c r="DLH7" s="301"/>
      <c r="DLI7" s="301"/>
      <c r="DLJ7" s="301"/>
      <c r="DLK7" s="301"/>
      <c r="DLL7" s="301"/>
      <c r="DLM7" s="301"/>
      <c r="DLN7" s="301"/>
      <c r="DLO7" s="301"/>
      <c r="DLP7" s="301"/>
      <c r="DLQ7" s="301"/>
      <c r="DLR7" s="301"/>
      <c r="DLS7" s="301"/>
      <c r="DLT7" s="301"/>
      <c r="DLU7" s="301"/>
      <c r="DLV7" s="301"/>
      <c r="DLW7" s="301"/>
      <c r="DLX7" s="301"/>
      <c r="DLY7" s="301"/>
      <c r="DLZ7" s="301"/>
      <c r="DMA7" s="301"/>
      <c r="DMB7" s="301"/>
      <c r="DMC7" s="301"/>
      <c r="DMD7" s="301"/>
      <c r="DME7" s="301"/>
      <c r="DMF7" s="301"/>
      <c r="DMG7" s="301"/>
      <c r="DMH7" s="301"/>
      <c r="DMI7" s="301"/>
      <c r="DMJ7" s="301"/>
      <c r="DMK7" s="301"/>
      <c r="DML7" s="301"/>
      <c r="DMM7" s="301"/>
      <c r="DMN7" s="301"/>
      <c r="DMO7" s="301"/>
      <c r="DMP7" s="301"/>
      <c r="DMQ7" s="301"/>
      <c r="DMR7" s="301"/>
      <c r="DMS7" s="301"/>
      <c r="DMT7" s="301"/>
      <c r="DMU7" s="301"/>
      <c r="DMV7" s="301"/>
      <c r="DMW7" s="301"/>
      <c r="DMX7" s="301"/>
      <c r="DMY7" s="301"/>
      <c r="DMZ7" s="301"/>
      <c r="DNA7" s="301"/>
      <c r="DNB7" s="301"/>
      <c r="DNC7" s="301"/>
      <c r="DND7" s="301"/>
      <c r="DNE7" s="301"/>
      <c r="DNF7" s="301"/>
      <c r="DNG7" s="301"/>
      <c r="DNH7" s="301"/>
      <c r="DNI7" s="301"/>
      <c r="DNJ7" s="301"/>
      <c r="DNK7" s="301"/>
      <c r="DNL7" s="301"/>
      <c r="DNM7" s="301"/>
      <c r="DNN7" s="301"/>
      <c r="DNO7" s="301"/>
      <c r="DNP7" s="301"/>
      <c r="DNQ7" s="301"/>
      <c r="DNR7" s="301"/>
      <c r="DNS7" s="301"/>
      <c r="DNT7" s="301"/>
      <c r="DNU7" s="301"/>
      <c r="DNV7" s="301"/>
      <c r="DNW7" s="301"/>
      <c r="DNX7" s="301"/>
      <c r="DNY7" s="301"/>
      <c r="DNZ7" s="301"/>
      <c r="DOA7" s="301"/>
      <c r="DOB7" s="301"/>
      <c r="DOC7" s="301"/>
      <c r="DOD7" s="301"/>
      <c r="DOE7" s="301"/>
      <c r="DOF7" s="301"/>
      <c r="DOG7" s="301"/>
      <c r="DOH7" s="301"/>
      <c r="DOI7" s="301"/>
      <c r="DOJ7" s="301"/>
      <c r="DOK7" s="301"/>
      <c r="DOL7" s="301"/>
      <c r="DOM7" s="301"/>
      <c r="DON7" s="301"/>
      <c r="DOO7" s="301"/>
      <c r="DOP7" s="301"/>
      <c r="DOQ7" s="301"/>
      <c r="DOR7" s="301"/>
      <c r="DOS7" s="301"/>
      <c r="DOT7" s="301"/>
      <c r="DOU7" s="301"/>
      <c r="DOV7" s="301"/>
      <c r="DOW7" s="301"/>
      <c r="DOX7" s="301"/>
      <c r="DOY7" s="301"/>
      <c r="DOZ7" s="301"/>
      <c r="DPA7" s="301"/>
      <c r="DPB7" s="301"/>
      <c r="DPC7" s="301"/>
      <c r="DPD7" s="301"/>
      <c r="DPE7" s="301"/>
      <c r="DPF7" s="301"/>
      <c r="DPG7" s="301"/>
      <c r="DPH7" s="301"/>
      <c r="DPI7" s="301"/>
      <c r="DPJ7" s="301"/>
      <c r="DPK7" s="301"/>
      <c r="DPL7" s="301"/>
      <c r="DPM7" s="301"/>
      <c r="DPN7" s="301"/>
      <c r="DPO7" s="301"/>
      <c r="DPP7" s="301"/>
      <c r="DPQ7" s="301"/>
      <c r="DPR7" s="301"/>
      <c r="DPS7" s="301"/>
      <c r="DPT7" s="301"/>
      <c r="DPU7" s="301"/>
      <c r="DPV7" s="301"/>
      <c r="DPW7" s="301"/>
      <c r="DPX7" s="301"/>
      <c r="DPY7" s="301"/>
      <c r="DPZ7" s="301"/>
      <c r="DQA7" s="301"/>
      <c r="DQB7" s="301"/>
      <c r="DQC7" s="301"/>
      <c r="DQD7" s="301"/>
      <c r="DQE7" s="301"/>
      <c r="DQF7" s="301"/>
      <c r="DQG7" s="301"/>
      <c r="DQH7" s="301"/>
      <c r="DQI7" s="301"/>
      <c r="DQJ7" s="301"/>
      <c r="DQK7" s="301"/>
      <c r="DQL7" s="301"/>
      <c r="DQM7" s="301"/>
      <c r="DQN7" s="301"/>
      <c r="DQO7" s="301"/>
      <c r="DQP7" s="301"/>
      <c r="DQQ7" s="301"/>
      <c r="DQR7" s="301"/>
      <c r="DQS7" s="301"/>
      <c r="DQT7" s="301"/>
      <c r="DQU7" s="301"/>
      <c r="DQV7" s="301"/>
      <c r="DQW7" s="301"/>
      <c r="DQX7" s="301"/>
      <c r="DQY7" s="301"/>
      <c r="DQZ7" s="301"/>
      <c r="DRA7" s="301"/>
      <c r="DRB7" s="301"/>
      <c r="DRC7" s="301"/>
      <c r="DRD7" s="301"/>
      <c r="DRE7" s="301"/>
      <c r="DRF7" s="301"/>
      <c r="DRG7" s="301"/>
      <c r="DRH7" s="301"/>
      <c r="DRI7" s="301"/>
      <c r="DRJ7" s="301"/>
      <c r="DRK7" s="301"/>
      <c r="DRL7" s="301"/>
      <c r="DRM7" s="301"/>
      <c r="DRN7" s="301"/>
      <c r="DRO7" s="301"/>
      <c r="DRP7" s="301"/>
      <c r="DRQ7" s="301"/>
      <c r="DRR7" s="301"/>
      <c r="DRS7" s="301"/>
      <c r="DRT7" s="301"/>
      <c r="DRU7" s="301"/>
      <c r="DRV7" s="301"/>
      <c r="DRW7" s="301"/>
      <c r="DRX7" s="301"/>
      <c r="DRY7" s="301"/>
      <c r="DRZ7" s="301"/>
      <c r="DSA7" s="301"/>
      <c r="DSB7" s="301"/>
      <c r="DSC7" s="301"/>
      <c r="DSD7" s="301"/>
      <c r="DSE7" s="301"/>
      <c r="DSF7" s="301"/>
      <c r="DSG7" s="301"/>
      <c r="DSH7" s="301"/>
      <c r="DSI7" s="301"/>
      <c r="DSJ7" s="301"/>
      <c r="DSK7" s="301"/>
      <c r="DSL7" s="301"/>
      <c r="DSM7" s="301"/>
      <c r="DSN7" s="301"/>
      <c r="DSO7" s="301"/>
      <c r="DSP7" s="301"/>
      <c r="DSQ7" s="301"/>
      <c r="DSR7" s="301"/>
      <c r="DSS7" s="301"/>
      <c r="DST7" s="301"/>
      <c r="DSU7" s="301"/>
      <c r="DSV7" s="301"/>
      <c r="DSW7" s="301"/>
      <c r="DSX7" s="301"/>
      <c r="DSY7" s="301"/>
      <c r="DSZ7" s="301"/>
      <c r="DTA7" s="301"/>
      <c r="DTB7" s="301"/>
      <c r="DTC7" s="301"/>
      <c r="DTD7" s="301"/>
      <c r="DTE7" s="301"/>
      <c r="DTF7" s="301"/>
      <c r="DTG7" s="301"/>
      <c r="DTH7" s="301"/>
      <c r="DTI7" s="301"/>
      <c r="DTJ7" s="301"/>
      <c r="DTK7" s="301"/>
      <c r="DTL7" s="301"/>
      <c r="DTM7" s="301"/>
      <c r="DTN7" s="301"/>
      <c r="DTO7" s="301"/>
      <c r="DTP7" s="301"/>
      <c r="DTQ7" s="301"/>
      <c r="DTR7" s="301"/>
      <c r="DTS7" s="301"/>
      <c r="DTT7" s="301"/>
      <c r="DTU7" s="301"/>
      <c r="DTV7" s="301"/>
      <c r="DTW7" s="301"/>
      <c r="DTX7" s="301"/>
      <c r="DTY7" s="301"/>
      <c r="DTZ7" s="301"/>
      <c r="DUA7" s="301"/>
      <c r="DUB7" s="301"/>
      <c r="DUC7" s="301"/>
      <c r="DUD7" s="301"/>
      <c r="DUE7" s="301"/>
      <c r="DUF7" s="301"/>
      <c r="DUG7" s="301"/>
      <c r="DUH7" s="301"/>
      <c r="DUI7" s="301"/>
      <c r="DUJ7" s="301"/>
      <c r="DUK7" s="301"/>
      <c r="DUL7" s="301"/>
      <c r="DUM7" s="301"/>
      <c r="DUN7" s="301"/>
      <c r="DUO7" s="301"/>
      <c r="DUP7" s="301"/>
      <c r="DUQ7" s="301"/>
      <c r="DUR7" s="301"/>
      <c r="DUS7" s="301"/>
      <c r="DUT7" s="301"/>
      <c r="DUU7" s="301"/>
      <c r="DUV7" s="301"/>
      <c r="DUW7" s="301"/>
      <c r="DUX7" s="301"/>
      <c r="DUY7" s="301"/>
      <c r="DUZ7" s="301"/>
      <c r="DVA7" s="301"/>
      <c r="DVB7" s="301"/>
      <c r="DVC7" s="301"/>
      <c r="DVD7" s="301"/>
      <c r="DVE7" s="301"/>
      <c r="DVF7" s="301"/>
      <c r="DVG7" s="301"/>
      <c r="DVH7" s="301"/>
      <c r="DVI7" s="301"/>
      <c r="DVJ7" s="301"/>
      <c r="DVK7" s="301"/>
      <c r="DVL7" s="301"/>
      <c r="DVM7" s="301"/>
      <c r="DVN7" s="301"/>
      <c r="DVO7" s="301"/>
      <c r="DVP7" s="301"/>
      <c r="DVQ7" s="301"/>
      <c r="DVR7" s="301"/>
      <c r="DVS7" s="301"/>
      <c r="DVT7" s="301"/>
      <c r="DVU7" s="301"/>
      <c r="DVV7" s="301"/>
      <c r="DVW7" s="301"/>
      <c r="DVX7" s="301"/>
      <c r="DVY7" s="301"/>
      <c r="DVZ7" s="301"/>
      <c r="DWA7" s="301"/>
      <c r="DWB7" s="301"/>
      <c r="DWC7" s="301"/>
      <c r="DWD7" s="301"/>
      <c r="DWE7" s="301"/>
      <c r="DWF7" s="301"/>
      <c r="DWG7" s="301"/>
      <c r="DWH7" s="301"/>
      <c r="DWI7" s="301"/>
      <c r="DWJ7" s="301"/>
      <c r="DWK7" s="301"/>
      <c r="DWL7" s="301"/>
      <c r="DWM7" s="301"/>
      <c r="DWN7" s="301"/>
      <c r="DWO7" s="301"/>
      <c r="DWP7" s="301"/>
      <c r="DWQ7" s="301"/>
      <c r="DWR7" s="301"/>
      <c r="DWS7" s="301"/>
      <c r="DWT7" s="301"/>
      <c r="DWU7" s="301"/>
      <c r="DWV7" s="301"/>
      <c r="DWW7" s="301"/>
      <c r="DWX7" s="301"/>
      <c r="DWY7" s="301"/>
      <c r="DWZ7" s="301"/>
      <c r="DXA7" s="301"/>
      <c r="DXB7" s="301"/>
      <c r="DXC7" s="301"/>
      <c r="DXD7" s="301"/>
      <c r="DXE7" s="301"/>
      <c r="DXF7" s="301"/>
      <c r="DXG7" s="301"/>
      <c r="DXH7" s="301"/>
      <c r="DXI7" s="301"/>
      <c r="DXJ7" s="301"/>
      <c r="DXK7" s="301"/>
      <c r="DXL7" s="301"/>
      <c r="DXM7" s="301"/>
      <c r="DXN7" s="301"/>
      <c r="DXO7" s="301"/>
      <c r="DXP7" s="301"/>
      <c r="DXQ7" s="301"/>
      <c r="DXR7" s="301"/>
      <c r="DXS7" s="301"/>
      <c r="DXT7" s="301"/>
      <c r="DXU7" s="301"/>
      <c r="DXV7" s="301"/>
      <c r="DXW7" s="301"/>
      <c r="DXX7" s="301"/>
      <c r="DXY7" s="301"/>
      <c r="DXZ7" s="301"/>
      <c r="DYA7" s="301"/>
      <c r="DYB7" s="301"/>
      <c r="DYC7" s="301"/>
      <c r="DYD7" s="301"/>
      <c r="DYE7" s="301"/>
      <c r="DYF7" s="301"/>
      <c r="DYG7" s="301"/>
      <c r="DYH7" s="301"/>
      <c r="DYI7" s="301"/>
      <c r="DYJ7" s="301"/>
      <c r="DYK7" s="301"/>
      <c r="DYL7" s="301"/>
      <c r="DYM7" s="301"/>
      <c r="DYN7" s="301"/>
      <c r="DYO7" s="301"/>
      <c r="DYP7" s="301"/>
      <c r="DYQ7" s="301"/>
      <c r="DYR7" s="301"/>
      <c r="DYS7" s="301"/>
      <c r="DYT7" s="301"/>
      <c r="DYU7" s="301"/>
      <c r="DYV7" s="301"/>
      <c r="DYW7" s="301"/>
      <c r="DYX7" s="301"/>
      <c r="DYY7" s="301"/>
      <c r="DYZ7" s="301"/>
      <c r="DZA7" s="301"/>
      <c r="DZB7" s="301"/>
      <c r="DZC7" s="301"/>
      <c r="DZD7" s="301"/>
      <c r="DZE7" s="301"/>
      <c r="DZF7" s="301"/>
      <c r="DZG7" s="301"/>
      <c r="DZH7" s="301"/>
      <c r="DZI7" s="301"/>
      <c r="DZJ7" s="301"/>
      <c r="DZK7" s="301"/>
      <c r="DZL7" s="301"/>
      <c r="DZM7" s="301"/>
      <c r="DZN7" s="301"/>
      <c r="DZO7" s="301"/>
      <c r="DZP7" s="301"/>
      <c r="DZQ7" s="301"/>
      <c r="DZR7" s="301"/>
      <c r="DZS7" s="301"/>
      <c r="DZT7" s="301"/>
      <c r="DZU7" s="301"/>
      <c r="DZV7" s="301"/>
      <c r="DZW7" s="301"/>
      <c r="DZX7" s="301"/>
      <c r="DZY7" s="301"/>
      <c r="DZZ7" s="301"/>
      <c r="EAA7" s="301"/>
      <c r="EAB7" s="301"/>
      <c r="EAC7" s="301"/>
      <c r="EAD7" s="301"/>
      <c r="EAE7" s="301"/>
      <c r="EAF7" s="301"/>
      <c r="EAG7" s="301"/>
      <c r="EAH7" s="301"/>
      <c r="EAI7" s="301"/>
      <c r="EAJ7" s="301"/>
      <c r="EAK7" s="301"/>
      <c r="EAL7" s="301"/>
      <c r="EAM7" s="301"/>
      <c r="EAN7" s="301"/>
      <c r="EAO7" s="301"/>
      <c r="EAP7" s="301"/>
      <c r="EAQ7" s="301"/>
      <c r="EAR7" s="301"/>
      <c r="EAS7" s="301"/>
      <c r="EAT7" s="301"/>
      <c r="EAU7" s="301"/>
      <c r="EAV7" s="301"/>
      <c r="EAW7" s="301"/>
      <c r="EAX7" s="301"/>
      <c r="EAY7" s="301"/>
      <c r="EAZ7" s="301"/>
      <c r="EBA7" s="301"/>
      <c r="EBB7" s="301"/>
      <c r="EBC7" s="301"/>
      <c r="EBD7" s="301"/>
      <c r="EBE7" s="301"/>
      <c r="EBF7" s="301"/>
      <c r="EBG7" s="301"/>
      <c r="EBH7" s="301"/>
      <c r="EBI7" s="301"/>
      <c r="EBJ7" s="301"/>
      <c r="EBK7" s="301"/>
      <c r="EBL7" s="301"/>
      <c r="EBM7" s="301"/>
      <c r="EBN7" s="301"/>
      <c r="EBO7" s="301"/>
      <c r="EBP7" s="301"/>
      <c r="EBQ7" s="301"/>
      <c r="EBR7" s="301"/>
      <c r="EBS7" s="301"/>
      <c r="EBT7" s="301"/>
      <c r="EBU7" s="301"/>
      <c r="EBV7" s="301"/>
      <c r="EBW7" s="301"/>
      <c r="EBX7" s="301"/>
      <c r="EBY7" s="301"/>
      <c r="EBZ7" s="301"/>
      <c r="ECA7" s="301"/>
      <c r="ECB7" s="301"/>
      <c r="ECC7" s="301"/>
      <c r="ECD7" s="301"/>
      <c r="ECE7" s="301"/>
      <c r="ECF7" s="301"/>
      <c r="ECG7" s="301"/>
      <c r="ECH7" s="301"/>
      <c r="ECI7" s="301"/>
      <c r="ECJ7" s="301"/>
      <c r="ECK7" s="301"/>
      <c r="ECL7" s="301"/>
      <c r="ECM7" s="301"/>
      <c r="ECN7" s="301"/>
      <c r="ECO7" s="301"/>
      <c r="ECP7" s="301"/>
      <c r="ECQ7" s="301"/>
      <c r="ECR7" s="301"/>
      <c r="ECS7" s="301"/>
      <c r="ECT7" s="301"/>
      <c r="ECU7" s="301"/>
      <c r="ECV7" s="301"/>
      <c r="ECW7" s="301"/>
      <c r="ECX7" s="301"/>
      <c r="ECY7" s="301"/>
      <c r="ECZ7" s="301"/>
      <c r="EDA7" s="301"/>
      <c r="EDB7" s="301"/>
      <c r="EDC7" s="301"/>
      <c r="EDD7" s="301"/>
      <c r="EDE7" s="301"/>
      <c r="EDF7" s="301"/>
      <c r="EDG7" s="301"/>
      <c r="EDH7" s="301"/>
      <c r="EDI7" s="301"/>
      <c r="EDJ7" s="301"/>
      <c r="EDK7" s="301"/>
      <c r="EDL7" s="301"/>
      <c r="EDM7" s="301"/>
      <c r="EDN7" s="301"/>
      <c r="EDO7" s="301"/>
      <c r="EDP7" s="301"/>
      <c r="EDQ7" s="301"/>
      <c r="EDR7" s="301"/>
      <c r="EDS7" s="301"/>
      <c r="EDT7" s="301"/>
      <c r="EDU7" s="301"/>
      <c r="EDV7" s="301"/>
      <c r="EDW7" s="301"/>
      <c r="EDX7" s="301"/>
      <c r="EDY7" s="301"/>
      <c r="EDZ7" s="301"/>
      <c r="EEA7" s="301"/>
      <c r="EEB7" s="301"/>
      <c r="EEC7" s="301"/>
      <c r="EED7" s="301"/>
      <c r="EEE7" s="301"/>
      <c r="EEF7" s="301"/>
      <c r="EEG7" s="301"/>
      <c r="EEH7" s="301"/>
      <c r="EEI7" s="301"/>
      <c r="EEJ7" s="301"/>
      <c r="EEK7" s="301"/>
      <c r="EEL7" s="301"/>
      <c r="EEM7" s="301"/>
      <c r="EEN7" s="301"/>
      <c r="EEO7" s="301"/>
      <c r="EEP7" s="301"/>
      <c r="EEQ7" s="301"/>
      <c r="EER7" s="301"/>
      <c r="EES7" s="301"/>
      <c r="EET7" s="301"/>
      <c r="EEU7" s="301"/>
      <c r="EEV7" s="301"/>
      <c r="EEW7" s="301"/>
      <c r="EEX7" s="301"/>
      <c r="EEY7" s="301"/>
      <c r="EEZ7" s="301"/>
      <c r="EFA7" s="301"/>
      <c r="EFB7" s="301"/>
      <c r="EFC7" s="301"/>
      <c r="EFD7" s="301"/>
      <c r="EFE7" s="301"/>
      <c r="EFF7" s="301"/>
      <c r="EFG7" s="301"/>
      <c r="EFH7" s="301"/>
      <c r="EFI7" s="301"/>
      <c r="EFJ7" s="301"/>
      <c r="EFK7" s="301"/>
      <c r="EFL7" s="301"/>
      <c r="EFM7" s="301"/>
      <c r="EFN7" s="301"/>
      <c r="EFO7" s="301"/>
      <c r="EFP7" s="301"/>
      <c r="EFQ7" s="301"/>
      <c r="EFR7" s="301"/>
      <c r="EFS7" s="301"/>
      <c r="EFT7" s="301"/>
      <c r="EFU7" s="301"/>
      <c r="EFV7" s="301"/>
      <c r="EFW7" s="301"/>
      <c r="EFX7" s="301"/>
      <c r="EFY7" s="301"/>
      <c r="EFZ7" s="301"/>
      <c r="EGA7" s="301"/>
      <c r="EGB7" s="301"/>
      <c r="EGC7" s="301"/>
      <c r="EGD7" s="301"/>
      <c r="EGE7" s="301"/>
      <c r="EGF7" s="301"/>
      <c r="EGG7" s="301"/>
      <c r="EGH7" s="301"/>
      <c r="EGI7" s="301"/>
      <c r="EGJ7" s="301"/>
      <c r="EGK7" s="301"/>
      <c r="EGL7" s="301"/>
      <c r="EGM7" s="301"/>
      <c r="EGN7" s="301"/>
      <c r="EGO7" s="301"/>
      <c r="EGP7" s="301"/>
      <c r="EGQ7" s="301"/>
      <c r="EGR7" s="301"/>
      <c r="EGS7" s="301"/>
      <c r="EGT7" s="301"/>
      <c r="EGU7" s="301"/>
      <c r="EGV7" s="301"/>
      <c r="EGW7" s="301"/>
      <c r="EGX7" s="301"/>
      <c r="EGY7" s="301"/>
      <c r="EGZ7" s="301"/>
      <c r="EHA7" s="301"/>
      <c r="EHB7" s="301"/>
      <c r="EHC7" s="301"/>
      <c r="EHD7" s="301"/>
      <c r="EHE7" s="301"/>
      <c r="EHF7" s="301"/>
      <c r="EHG7" s="301"/>
      <c r="EHH7" s="301"/>
      <c r="EHI7" s="301"/>
      <c r="EHJ7" s="301"/>
      <c r="EHK7" s="301"/>
      <c r="EHL7" s="301"/>
      <c r="EHM7" s="301"/>
      <c r="EHN7" s="301"/>
      <c r="EHO7" s="301"/>
      <c r="EHP7" s="301"/>
      <c r="EHQ7" s="301"/>
      <c r="EHR7" s="301"/>
      <c r="EHS7" s="301"/>
      <c r="EHT7" s="301"/>
      <c r="EHU7" s="301"/>
      <c r="EHV7" s="301"/>
      <c r="EHW7" s="301"/>
      <c r="EHX7" s="301"/>
      <c r="EHY7" s="301"/>
      <c r="EHZ7" s="301"/>
      <c r="EIA7" s="301"/>
      <c r="EIB7" s="301"/>
      <c r="EIC7" s="301"/>
      <c r="EID7" s="301"/>
      <c r="EIE7" s="301"/>
      <c r="EIF7" s="301"/>
      <c r="EIG7" s="301"/>
      <c r="EIH7" s="301"/>
      <c r="EII7" s="301"/>
      <c r="EIJ7" s="301"/>
      <c r="EIK7" s="301"/>
      <c r="EIL7" s="301"/>
      <c r="EIM7" s="301"/>
      <c r="EIN7" s="301"/>
      <c r="EIO7" s="301"/>
      <c r="EIP7" s="301"/>
      <c r="EIQ7" s="301"/>
      <c r="EIR7" s="301"/>
      <c r="EIS7" s="301"/>
      <c r="EIT7" s="301"/>
      <c r="EIU7" s="301"/>
      <c r="EIV7" s="301"/>
      <c r="EIW7" s="301"/>
      <c r="EIX7" s="301"/>
      <c r="EIY7" s="301"/>
      <c r="EIZ7" s="301"/>
      <c r="EJA7" s="301"/>
      <c r="EJB7" s="301"/>
      <c r="EJC7" s="301"/>
      <c r="EJD7" s="301"/>
      <c r="EJE7" s="301"/>
      <c r="EJF7" s="301"/>
      <c r="EJG7" s="301"/>
      <c r="EJH7" s="301"/>
      <c r="EJI7" s="301"/>
      <c r="EJJ7" s="301"/>
      <c r="EJK7" s="301"/>
      <c r="EJL7" s="301"/>
      <c r="EJM7" s="301"/>
      <c r="EJN7" s="301"/>
      <c r="EJO7" s="301"/>
      <c r="EJP7" s="301"/>
      <c r="EJQ7" s="301"/>
      <c r="EJR7" s="301"/>
      <c r="EJS7" s="301"/>
      <c r="EJT7" s="301"/>
      <c r="EJU7" s="301"/>
      <c r="EJV7" s="301"/>
      <c r="EJW7" s="301"/>
      <c r="EJX7" s="301"/>
      <c r="EJY7" s="301"/>
      <c r="EJZ7" s="301"/>
      <c r="EKA7" s="301"/>
      <c r="EKB7" s="301"/>
      <c r="EKC7" s="301"/>
      <c r="EKD7" s="301"/>
      <c r="EKE7" s="301"/>
      <c r="EKF7" s="301"/>
      <c r="EKG7" s="301"/>
      <c r="EKH7" s="301"/>
      <c r="EKI7" s="301"/>
      <c r="EKJ7" s="301"/>
      <c r="EKK7" s="301"/>
      <c r="EKL7" s="301"/>
      <c r="EKM7" s="301"/>
      <c r="EKN7" s="301"/>
      <c r="EKO7" s="301"/>
      <c r="EKP7" s="301"/>
      <c r="EKQ7" s="301"/>
      <c r="EKR7" s="301"/>
      <c r="EKS7" s="301"/>
      <c r="EKT7" s="301"/>
      <c r="EKU7" s="301"/>
      <c r="EKV7" s="301"/>
      <c r="EKW7" s="301"/>
      <c r="EKX7" s="301"/>
      <c r="EKY7" s="301"/>
      <c r="EKZ7" s="301"/>
      <c r="ELA7" s="301"/>
      <c r="ELB7" s="301"/>
      <c r="ELC7" s="301"/>
      <c r="ELD7" s="301"/>
      <c r="ELE7" s="301"/>
      <c r="ELF7" s="301"/>
      <c r="ELG7" s="301"/>
      <c r="ELH7" s="301"/>
      <c r="ELI7" s="301"/>
      <c r="ELJ7" s="301"/>
      <c r="ELK7" s="301"/>
      <c r="ELL7" s="301"/>
      <c r="ELM7" s="301"/>
      <c r="ELN7" s="301"/>
      <c r="ELO7" s="301"/>
      <c r="ELP7" s="301"/>
      <c r="ELQ7" s="301"/>
      <c r="ELR7" s="301"/>
      <c r="ELS7" s="301"/>
      <c r="ELT7" s="301"/>
      <c r="ELU7" s="301"/>
      <c r="ELV7" s="301"/>
      <c r="ELW7" s="301"/>
      <c r="ELX7" s="301"/>
      <c r="ELY7" s="301"/>
      <c r="ELZ7" s="301"/>
      <c r="EMA7" s="301"/>
      <c r="EMB7" s="301"/>
      <c r="EMC7" s="301"/>
      <c r="EMD7" s="301"/>
      <c r="EME7" s="301"/>
      <c r="EMF7" s="301"/>
      <c r="EMG7" s="301"/>
      <c r="EMH7" s="301"/>
      <c r="EMI7" s="301"/>
      <c r="EMJ7" s="301"/>
      <c r="EMK7" s="301"/>
      <c r="EML7" s="301"/>
      <c r="EMM7" s="301"/>
      <c r="EMN7" s="301"/>
      <c r="EMO7" s="301"/>
      <c r="EMP7" s="301"/>
      <c r="EMQ7" s="301"/>
      <c r="EMR7" s="301"/>
      <c r="EMS7" s="301"/>
      <c r="EMT7" s="301"/>
      <c r="EMU7" s="301"/>
      <c r="EMV7" s="301"/>
      <c r="EMW7" s="301"/>
      <c r="EMX7" s="301"/>
      <c r="EMY7" s="301"/>
      <c r="EMZ7" s="301"/>
      <c r="ENA7" s="301"/>
      <c r="ENB7" s="301"/>
      <c r="ENC7" s="301"/>
      <c r="END7" s="301"/>
      <c r="ENE7" s="301"/>
      <c r="ENF7" s="301"/>
      <c r="ENG7" s="301"/>
      <c r="ENH7" s="301"/>
      <c r="ENI7" s="301"/>
      <c r="ENJ7" s="301"/>
      <c r="ENK7" s="301"/>
      <c r="ENL7" s="301"/>
      <c r="ENM7" s="301"/>
      <c r="ENN7" s="301"/>
      <c r="ENO7" s="301"/>
      <c r="ENP7" s="301"/>
      <c r="ENQ7" s="301"/>
      <c r="ENR7" s="301"/>
      <c r="ENS7" s="301"/>
      <c r="ENT7" s="301"/>
      <c r="ENU7" s="301"/>
      <c r="ENV7" s="301"/>
      <c r="ENW7" s="301"/>
      <c r="ENX7" s="301"/>
      <c r="ENY7" s="301"/>
      <c r="ENZ7" s="301"/>
      <c r="EOA7" s="301"/>
      <c r="EOB7" s="301"/>
      <c r="EOC7" s="301"/>
      <c r="EOD7" s="301"/>
      <c r="EOE7" s="301"/>
      <c r="EOF7" s="301"/>
      <c r="EOG7" s="301"/>
      <c r="EOH7" s="301"/>
      <c r="EOI7" s="301"/>
      <c r="EOJ7" s="301"/>
      <c r="EOK7" s="301"/>
      <c r="EOL7" s="301"/>
      <c r="EOM7" s="301"/>
      <c r="EON7" s="301"/>
      <c r="EOO7" s="301"/>
      <c r="EOP7" s="301"/>
      <c r="EOQ7" s="301"/>
      <c r="EOR7" s="301"/>
      <c r="EOS7" s="301"/>
      <c r="EOT7" s="301"/>
      <c r="EOU7" s="301"/>
      <c r="EOV7" s="301"/>
      <c r="EOW7" s="301"/>
      <c r="EOX7" s="301"/>
      <c r="EOY7" s="301"/>
      <c r="EOZ7" s="301"/>
      <c r="EPA7" s="301"/>
      <c r="EPB7" s="301"/>
      <c r="EPC7" s="301"/>
      <c r="EPD7" s="301"/>
      <c r="EPE7" s="301"/>
      <c r="EPF7" s="301"/>
      <c r="EPG7" s="301"/>
      <c r="EPH7" s="301"/>
      <c r="EPI7" s="301"/>
      <c r="EPJ7" s="301"/>
      <c r="EPK7" s="301"/>
      <c r="EPL7" s="301"/>
      <c r="EPM7" s="301"/>
      <c r="EPN7" s="301"/>
      <c r="EPO7" s="301"/>
      <c r="EPP7" s="301"/>
      <c r="EPQ7" s="301"/>
      <c r="EPR7" s="301"/>
      <c r="EPS7" s="301"/>
      <c r="EPT7" s="301"/>
      <c r="EPU7" s="301"/>
      <c r="EPV7" s="301"/>
      <c r="EPW7" s="301"/>
      <c r="EPX7" s="301"/>
      <c r="EPY7" s="301"/>
      <c r="EPZ7" s="301"/>
      <c r="EQA7" s="301"/>
      <c r="EQB7" s="301"/>
      <c r="EQC7" s="301"/>
      <c r="EQD7" s="301"/>
      <c r="EQE7" s="301"/>
      <c r="EQF7" s="301"/>
      <c r="EQG7" s="301"/>
      <c r="EQH7" s="301"/>
      <c r="EQI7" s="301"/>
      <c r="EQJ7" s="301"/>
      <c r="EQK7" s="301"/>
      <c r="EQL7" s="301"/>
      <c r="EQM7" s="301"/>
      <c r="EQN7" s="301"/>
      <c r="EQO7" s="301"/>
      <c r="EQP7" s="301"/>
      <c r="EQQ7" s="301"/>
      <c r="EQR7" s="301"/>
      <c r="EQS7" s="301"/>
      <c r="EQT7" s="301"/>
      <c r="EQU7" s="301"/>
      <c r="EQV7" s="301"/>
      <c r="EQW7" s="301"/>
      <c r="EQX7" s="301"/>
      <c r="EQY7" s="301"/>
      <c r="EQZ7" s="301"/>
      <c r="ERA7" s="301"/>
      <c r="ERB7" s="301"/>
      <c r="ERC7" s="301"/>
      <c r="ERD7" s="301"/>
      <c r="ERE7" s="301"/>
      <c r="ERF7" s="301"/>
      <c r="ERG7" s="301"/>
      <c r="ERH7" s="301"/>
      <c r="ERI7" s="301"/>
      <c r="ERJ7" s="301"/>
      <c r="ERK7" s="301"/>
      <c r="ERL7" s="301"/>
      <c r="ERM7" s="301"/>
      <c r="ERN7" s="301"/>
      <c r="ERO7" s="301"/>
      <c r="ERP7" s="301"/>
      <c r="ERQ7" s="301"/>
      <c r="ERR7" s="301"/>
      <c r="ERS7" s="301"/>
      <c r="ERT7" s="301"/>
      <c r="ERU7" s="301"/>
      <c r="ERV7" s="301"/>
      <c r="ERW7" s="301"/>
      <c r="ERX7" s="301"/>
      <c r="ERY7" s="301"/>
      <c r="ERZ7" s="301"/>
      <c r="ESA7" s="301"/>
      <c r="ESB7" s="301"/>
      <c r="ESC7" s="301"/>
      <c r="ESD7" s="301"/>
      <c r="ESE7" s="301"/>
      <c r="ESF7" s="301"/>
      <c r="ESG7" s="301"/>
      <c r="ESH7" s="301"/>
      <c r="ESI7" s="301"/>
      <c r="ESJ7" s="301"/>
      <c r="ESK7" s="301"/>
      <c r="ESL7" s="301"/>
      <c r="ESM7" s="301"/>
      <c r="ESN7" s="301"/>
      <c r="ESO7" s="301"/>
      <c r="ESP7" s="301"/>
      <c r="ESQ7" s="301"/>
      <c r="ESR7" s="301"/>
      <c r="ESS7" s="301"/>
      <c r="EST7" s="301"/>
      <c r="ESU7" s="301"/>
      <c r="ESV7" s="301"/>
      <c r="ESW7" s="301"/>
      <c r="ESX7" s="301"/>
      <c r="ESY7" s="301"/>
      <c r="ESZ7" s="301"/>
      <c r="ETA7" s="301"/>
      <c r="ETB7" s="301"/>
      <c r="ETC7" s="301"/>
      <c r="ETD7" s="301"/>
      <c r="ETE7" s="301"/>
      <c r="ETF7" s="301"/>
      <c r="ETG7" s="301"/>
      <c r="ETH7" s="301"/>
      <c r="ETI7" s="301"/>
      <c r="ETJ7" s="301"/>
      <c r="ETK7" s="301"/>
      <c r="ETL7" s="301"/>
      <c r="ETM7" s="301"/>
      <c r="ETN7" s="301"/>
      <c r="ETO7" s="301"/>
      <c r="ETP7" s="301"/>
      <c r="ETQ7" s="301"/>
      <c r="ETR7" s="301"/>
      <c r="ETS7" s="301"/>
      <c r="ETT7" s="301"/>
      <c r="ETU7" s="301"/>
      <c r="ETV7" s="301"/>
      <c r="ETW7" s="301"/>
      <c r="ETX7" s="301"/>
      <c r="ETY7" s="301"/>
      <c r="ETZ7" s="301"/>
      <c r="EUA7" s="301"/>
      <c r="EUB7" s="301"/>
      <c r="EUC7" s="301"/>
      <c r="EUD7" s="301"/>
      <c r="EUE7" s="301"/>
      <c r="EUF7" s="301"/>
      <c r="EUG7" s="301"/>
      <c r="EUH7" s="301"/>
      <c r="EUI7" s="301"/>
      <c r="EUJ7" s="301"/>
      <c r="EUK7" s="301"/>
      <c r="EUL7" s="301"/>
      <c r="EUM7" s="301"/>
      <c r="EUN7" s="301"/>
      <c r="EUO7" s="301"/>
      <c r="EUP7" s="301"/>
      <c r="EUQ7" s="301"/>
      <c r="EUR7" s="301"/>
      <c r="EUS7" s="301"/>
      <c r="EUT7" s="301"/>
      <c r="EUU7" s="301"/>
      <c r="EUV7" s="301"/>
      <c r="EUW7" s="301"/>
      <c r="EUX7" s="301"/>
      <c r="EUY7" s="301"/>
      <c r="EUZ7" s="301"/>
      <c r="EVA7" s="301"/>
      <c r="EVB7" s="301"/>
      <c r="EVC7" s="301"/>
      <c r="EVD7" s="301"/>
      <c r="EVE7" s="301"/>
      <c r="EVF7" s="301"/>
      <c r="EVG7" s="301"/>
      <c r="EVH7" s="301"/>
      <c r="EVI7" s="301"/>
      <c r="EVJ7" s="301"/>
      <c r="EVK7" s="301"/>
      <c r="EVL7" s="301"/>
      <c r="EVM7" s="301"/>
      <c r="EVN7" s="301"/>
      <c r="EVO7" s="301"/>
      <c r="EVP7" s="301"/>
      <c r="EVQ7" s="301"/>
      <c r="EVR7" s="301"/>
      <c r="EVS7" s="301"/>
      <c r="EVT7" s="301"/>
      <c r="EVU7" s="301"/>
      <c r="EVV7" s="301"/>
      <c r="EVW7" s="301"/>
      <c r="EVX7" s="301"/>
      <c r="EVY7" s="301"/>
      <c r="EVZ7" s="301"/>
      <c r="EWA7" s="301"/>
      <c r="EWB7" s="301"/>
      <c r="EWC7" s="301"/>
      <c r="EWD7" s="301"/>
      <c r="EWE7" s="301"/>
      <c r="EWF7" s="301"/>
      <c r="EWG7" s="301"/>
      <c r="EWH7" s="301"/>
      <c r="EWI7" s="301"/>
      <c r="EWJ7" s="301"/>
      <c r="EWK7" s="301"/>
      <c r="EWL7" s="301"/>
      <c r="EWM7" s="301"/>
      <c r="EWN7" s="301"/>
      <c r="EWO7" s="301"/>
      <c r="EWP7" s="301"/>
    </row>
    <row r="8" spans="1:3994" s="108" customFormat="1" ht="43.5" customHeight="1">
      <c r="A8" s="835"/>
      <c r="B8" s="95">
        <v>20</v>
      </c>
      <c r="C8" s="95" t="s">
        <v>192</v>
      </c>
      <c r="D8" s="96" t="s">
        <v>193</v>
      </c>
      <c r="E8" s="95" t="s">
        <v>194</v>
      </c>
      <c r="F8" s="96" t="s">
        <v>195</v>
      </c>
      <c r="G8" s="95" t="s">
        <v>196</v>
      </c>
      <c r="H8" s="97" t="s">
        <v>197</v>
      </c>
      <c r="I8" s="98" t="s">
        <v>198</v>
      </c>
      <c r="J8" s="98">
        <v>3033255</v>
      </c>
      <c r="K8" s="99" t="s">
        <v>202</v>
      </c>
      <c r="L8" s="100" t="s">
        <v>203</v>
      </c>
      <c r="M8" s="98">
        <v>5000018</v>
      </c>
      <c r="N8" s="99" t="s">
        <v>204</v>
      </c>
      <c r="O8" s="100" t="s">
        <v>203</v>
      </c>
      <c r="P8" s="101">
        <f>'[1]PROGRAMACION ANUAL -2012'!$AA$126</f>
        <v>24419</v>
      </c>
      <c r="Q8" s="102"/>
      <c r="R8" s="109"/>
      <c r="S8" s="104"/>
      <c r="T8" s="105"/>
      <c r="U8" s="106"/>
      <c r="V8" s="107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  <c r="IH8" s="301"/>
      <c r="II8" s="301"/>
      <c r="IJ8" s="301"/>
      <c r="IK8" s="301"/>
      <c r="IL8" s="301"/>
      <c r="IM8" s="301"/>
      <c r="IN8" s="301"/>
      <c r="IO8" s="301"/>
      <c r="IP8" s="301"/>
      <c r="IQ8" s="301"/>
      <c r="IR8" s="301"/>
      <c r="IS8" s="301"/>
      <c r="IT8" s="301"/>
      <c r="IU8" s="301"/>
      <c r="IV8" s="301"/>
      <c r="IW8" s="301"/>
      <c r="IX8" s="301"/>
      <c r="IY8" s="301"/>
      <c r="IZ8" s="301"/>
      <c r="JA8" s="301"/>
      <c r="JB8" s="301"/>
      <c r="JC8" s="301"/>
      <c r="JD8" s="301"/>
      <c r="JE8" s="301"/>
      <c r="JF8" s="301"/>
      <c r="JG8" s="301"/>
      <c r="JH8" s="301"/>
      <c r="JI8" s="301"/>
      <c r="JJ8" s="301"/>
      <c r="JK8" s="301"/>
      <c r="JL8" s="301"/>
      <c r="JM8" s="301"/>
      <c r="JN8" s="301"/>
      <c r="JO8" s="301"/>
      <c r="JP8" s="301"/>
      <c r="JQ8" s="301"/>
      <c r="JR8" s="301"/>
      <c r="JS8" s="301"/>
      <c r="JT8" s="301"/>
      <c r="JU8" s="301"/>
      <c r="JV8" s="301"/>
      <c r="JW8" s="301"/>
      <c r="JX8" s="301"/>
      <c r="JY8" s="301"/>
      <c r="JZ8" s="301"/>
      <c r="KA8" s="301"/>
      <c r="KB8" s="301"/>
      <c r="KC8" s="301"/>
      <c r="KD8" s="301"/>
      <c r="KE8" s="301"/>
      <c r="KF8" s="301"/>
      <c r="KG8" s="301"/>
      <c r="KH8" s="301"/>
      <c r="KI8" s="301"/>
      <c r="KJ8" s="301"/>
      <c r="KK8" s="301"/>
      <c r="KL8" s="301"/>
      <c r="KM8" s="301"/>
      <c r="KN8" s="301"/>
      <c r="KO8" s="301"/>
      <c r="KP8" s="301"/>
      <c r="KQ8" s="301"/>
      <c r="KR8" s="301"/>
      <c r="KS8" s="301"/>
      <c r="KT8" s="301"/>
      <c r="KU8" s="301"/>
      <c r="KV8" s="301"/>
      <c r="KW8" s="301"/>
      <c r="KX8" s="301"/>
      <c r="KY8" s="301"/>
      <c r="KZ8" s="301"/>
      <c r="LA8" s="301"/>
      <c r="LB8" s="301"/>
      <c r="LC8" s="301"/>
      <c r="LD8" s="301"/>
      <c r="LE8" s="301"/>
      <c r="LF8" s="301"/>
      <c r="LG8" s="301"/>
      <c r="LH8" s="301"/>
      <c r="LI8" s="301"/>
      <c r="LJ8" s="301"/>
      <c r="LK8" s="301"/>
      <c r="LL8" s="301"/>
      <c r="LM8" s="301"/>
      <c r="LN8" s="301"/>
      <c r="LO8" s="301"/>
      <c r="LP8" s="301"/>
      <c r="LQ8" s="301"/>
      <c r="LR8" s="301"/>
      <c r="LS8" s="301"/>
      <c r="LT8" s="301"/>
      <c r="LU8" s="301"/>
      <c r="LV8" s="301"/>
      <c r="LW8" s="301"/>
      <c r="LX8" s="301"/>
      <c r="LY8" s="301"/>
      <c r="LZ8" s="301"/>
      <c r="MA8" s="301"/>
      <c r="MB8" s="301"/>
      <c r="MC8" s="301"/>
      <c r="MD8" s="301"/>
      <c r="ME8" s="301"/>
      <c r="MF8" s="301"/>
      <c r="MG8" s="301"/>
      <c r="MH8" s="301"/>
      <c r="MI8" s="301"/>
      <c r="MJ8" s="301"/>
      <c r="MK8" s="301"/>
      <c r="ML8" s="301"/>
      <c r="MM8" s="301"/>
      <c r="MN8" s="301"/>
      <c r="MO8" s="301"/>
      <c r="MP8" s="301"/>
      <c r="MQ8" s="301"/>
      <c r="MR8" s="301"/>
      <c r="MS8" s="301"/>
      <c r="MT8" s="301"/>
      <c r="MU8" s="301"/>
      <c r="MV8" s="301"/>
      <c r="MW8" s="301"/>
      <c r="MX8" s="301"/>
      <c r="MY8" s="301"/>
      <c r="MZ8" s="301"/>
      <c r="NA8" s="301"/>
      <c r="NB8" s="301"/>
      <c r="NC8" s="301"/>
      <c r="ND8" s="301"/>
      <c r="NE8" s="301"/>
      <c r="NF8" s="301"/>
      <c r="NG8" s="301"/>
      <c r="NH8" s="301"/>
      <c r="NI8" s="301"/>
      <c r="NJ8" s="301"/>
      <c r="NK8" s="301"/>
      <c r="NL8" s="301"/>
      <c r="NM8" s="301"/>
      <c r="NN8" s="301"/>
      <c r="NO8" s="301"/>
      <c r="NP8" s="301"/>
      <c r="NQ8" s="301"/>
      <c r="NR8" s="301"/>
      <c r="NS8" s="301"/>
      <c r="NT8" s="301"/>
      <c r="NU8" s="301"/>
      <c r="NV8" s="301"/>
      <c r="NW8" s="301"/>
      <c r="NX8" s="301"/>
      <c r="NY8" s="301"/>
      <c r="NZ8" s="301"/>
      <c r="OA8" s="301"/>
      <c r="OB8" s="301"/>
      <c r="OC8" s="301"/>
      <c r="OD8" s="301"/>
      <c r="OE8" s="301"/>
      <c r="OF8" s="301"/>
      <c r="OG8" s="301"/>
      <c r="OH8" s="301"/>
      <c r="OI8" s="301"/>
      <c r="OJ8" s="301"/>
      <c r="OK8" s="301"/>
      <c r="OL8" s="301"/>
      <c r="OM8" s="301"/>
      <c r="ON8" s="301"/>
      <c r="OO8" s="301"/>
      <c r="OP8" s="301"/>
      <c r="OQ8" s="301"/>
      <c r="OR8" s="301"/>
      <c r="OS8" s="301"/>
      <c r="OT8" s="301"/>
      <c r="OU8" s="301"/>
      <c r="OV8" s="301"/>
      <c r="OW8" s="301"/>
      <c r="OX8" s="301"/>
      <c r="OY8" s="301"/>
      <c r="OZ8" s="301"/>
      <c r="PA8" s="301"/>
      <c r="PB8" s="301"/>
      <c r="PC8" s="301"/>
      <c r="PD8" s="301"/>
      <c r="PE8" s="301"/>
      <c r="PF8" s="301"/>
      <c r="PG8" s="301"/>
      <c r="PH8" s="301"/>
      <c r="PI8" s="301"/>
      <c r="PJ8" s="301"/>
      <c r="PK8" s="301"/>
      <c r="PL8" s="301"/>
      <c r="PM8" s="301"/>
      <c r="PN8" s="301"/>
      <c r="PO8" s="301"/>
      <c r="PP8" s="301"/>
      <c r="PQ8" s="301"/>
      <c r="PR8" s="301"/>
      <c r="PS8" s="301"/>
      <c r="PT8" s="301"/>
      <c r="PU8" s="301"/>
      <c r="PV8" s="301"/>
      <c r="PW8" s="301"/>
      <c r="PX8" s="301"/>
      <c r="PY8" s="301"/>
      <c r="PZ8" s="301"/>
      <c r="QA8" s="301"/>
      <c r="QB8" s="301"/>
      <c r="QC8" s="301"/>
      <c r="QD8" s="301"/>
      <c r="QE8" s="301"/>
      <c r="QF8" s="301"/>
      <c r="QG8" s="301"/>
      <c r="QH8" s="301"/>
      <c r="QI8" s="301"/>
      <c r="QJ8" s="301"/>
      <c r="QK8" s="301"/>
      <c r="QL8" s="301"/>
      <c r="QM8" s="301"/>
      <c r="QN8" s="301"/>
      <c r="QO8" s="301"/>
      <c r="QP8" s="301"/>
      <c r="QQ8" s="301"/>
      <c r="QR8" s="301"/>
      <c r="QS8" s="301"/>
      <c r="QT8" s="301"/>
      <c r="QU8" s="301"/>
      <c r="QV8" s="301"/>
      <c r="QW8" s="301"/>
      <c r="QX8" s="301"/>
      <c r="QY8" s="301"/>
      <c r="QZ8" s="301"/>
      <c r="RA8" s="301"/>
      <c r="RB8" s="301"/>
      <c r="RC8" s="301"/>
      <c r="RD8" s="301"/>
      <c r="RE8" s="301"/>
      <c r="RF8" s="301"/>
      <c r="RG8" s="301"/>
      <c r="RH8" s="301"/>
      <c r="RI8" s="301"/>
      <c r="RJ8" s="301"/>
      <c r="RK8" s="301"/>
      <c r="RL8" s="301"/>
      <c r="RM8" s="301"/>
      <c r="RN8" s="301"/>
      <c r="RO8" s="301"/>
      <c r="RP8" s="301"/>
      <c r="RQ8" s="301"/>
      <c r="RR8" s="301"/>
      <c r="RS8" s="301"/>
      <c r="RT8" s="301"/>
      <c r="RU8" s="301"/>
      <c r="RV8" s="301"/>
      <c r="RW8" s="301"/>
      <c r="RX8" s="301"/>
      <c r="RY8" s="301"/>
      <c r="RZ8" s="301"/>
      <c r="SA8" s="301"/>
      <c r="SB8" s="301"/>
      <c r="SC8" s="301"/>
      <c r="SD8" s="301"/>
      <c r="SE8" s="301"/>
      <c r="SF8" s="301"/>
      <c r="SG8" s="301"/>
      <c r="SH8" s="301"/>
      <c r="SI8" s="301"/>
      <c r="SJ8" s="301"/>
      <c r="SK8" s="301"/>
      <c r="SL8" s="301"/>
      <c r="SM8" s="301"/>
      <c r="SN8" s="301"/>
      <c r="SO8" s="301"/>
      <c r="SP8" s="301"/>
      <c r="SQ8" s="301"/>
      <c r="SR8" s="301"/>
      <c r="SS8" s="301"/>
      <c r="ST8" s="301"/>
      <c r="SU8" s="301"/>
      <c r="SV8" s="301"/>
      <c r="SW8" s="301"/>
      <c r="SX8" s="301"/>
      <c r="SY8" s="301"/>
      <c r="SZ8" s="301"/>
      <c r="TA8" s="301"/>
      <c r="TB8" s="301"/>
      <c r="TC8" s="301"/>
      <c r="TD8" s="301"/>
      <c r="TE8" s="301"/>
      <c r="TF8" s="301"/>
      <c r="TG8" s="301"/>
      <c r="TH8" s="301"/>
      <c r="TI8" s="301"/>
      <c r="TJ8" s="301"/>
      <c r="TK8" s="301"/>
      <c r="TL8" s="301"/>
      <c r="TM8" s="301"/>
      <c r="TN8" s="301"/>
      <c r="TO8" s="301"/>
      <c r="TP8" s="301"/>
      <c r="TQ8" s="301"/>
      <c r="TR8" s="301"/>
      <c r="TS8" s="301"/>
      <c r="TT8" s="301"/>
      <c r="TU8" s="301"/>
      <c r="TV8" s="301"/>
      <c r="TW8" s="301"/>
      <c r="TX8" s="301"/>
      <c r="TY8" s="301"/>
      <c r="TZ8" s="301"/>
      <c r="UA8" s="301"/>
      <c r="UB8" s="301"/>
      <c r="UC8" s="301"/>
      <c r="UD8" s="301"/>
      <c r="UE8" s="301"/>
      <c r="UF8" s="301"/>
      <c r="UG8" s="301"/>
      <c r="UH8" s="301"/>
      <c r="UI8" s="301"/>
      <c r="UJ8" s="301"/>
      <c r="UK8" s="301"/>
      <c r="UL8" s="301"/>
      <c r="UM8" s="301"/>
      <c r="UN8" s="301"/>
      <c r="UO8" s="301"/>
      <c r="UP8" s="301"/>
      <c r="UQ8" s="301"/>
      <c r="UR8" s="301"/>
      <c r="US8" s="301"/>
      <c r="UT8" s="301"/>
      <c r="UU8" s="301"/>
      <c r="UV8" s="301"/>
      <c r="UW8" s="301"/>
      <c r="UX8" s="301"/>
      <c r="UY8" s="301"/>
      <c r="UZ8" s="301"/>
      <c r="VA8" s="301"/>
      <c r="VB8" s="301"/>
      <c r="VC8" s="301"/>
      <c r="VD8" s="301"/>
      <c r="VE8" s="301"/>
      <c r="VF8" s="301"/>
      <c r="VG8" s="301"/>
      <c r="VH8" s="301"/>
      <c r="VI8" s="301"/>
      <c r="VJ8" s="301"/>
      <c r="VK8" s="301"/>
      <c r="VL8" s="301"/>
      <c r="VM8" s="301"/>
      <c r="VN8" s="301"/>
      <c r="VO8" s="301"/>
      <c r="VP8" s="301"/>
      <c r="VQ8" s="301"/>
      <c r="VR8" s="301"/>
      <c r="VS8" s="301"/>
      <c r="VT8" s="301"/>
      <c r="VU8" s="301"/>
      <c r="VV8" s="301"/>
      <c r="VW8" s="301"/>
      <c r="VX8" s="301"/>
      <c r="VY8" s="301"/>
      <c r="VZ8" s="301"/>
      <c r="WA8" s="301"/>
      <c r="WB8" s="301"/>
      <c r="WC8" s="301"/>
      <c r="WD8" s="301"/>
      <c r="WE8" s="301"/>
      <c r="WF8" s="301"/>
      <c r="WG8" s="301"/>
      <c r="WH8" s="301"/>
      <c r="WI8" s="301"/>
      <c r="WJ8" s="301"/>
      <c r="WK8" s="301"/>
      <c r="WL8" s="301"/>
      <c r="WM8" s="301"/>
      <c r="WN8" s="301"/>
      <c r="WO8" s="301"/>
      <c r="WP8" s="301"/>
      <c r="WQ8" s="301"/>
      <c r="WR8" s="301"/>
      <c r="WS8" s="301"/>
      <c r="WT8" s="301"/>
      <c r="WU8" s="301"/>
      <c r="WV8" s="301"/>
      <c r="WW8" s="301"/>
      <c r="WX8" s="301"/>
      <c r="WY8" s="301"/>
      <c r="WZ8" s="301"/>
      <c r="XA8" s="301"/>
      <c r="XB8" s="301"/>
      <c r="XC8" s="301"/>
      <c r="XD8" s="301"/>
      <c r="XE8" s="301"/>
      <c r="XF8" s="301"/>
      <c r="XG8" s="301"/>
      <c r="XH8" s="301"/>
      <c r="XI8" s="301"/>
      <c r="XJ8" s="301"/>
      <c r="XK8" s="301"/>
      <c r="XL8" s="301"/>
      <c r="XM8" s="301"/>
      <c r="XN8" s="301"/>
      <c r="XO8" s="301"/>
      <c r="XP8" s="301"/>
      <c r="XQ8" s="301"/>
      <c r="XR8" s="301"/>
      <c r="XS8" s="301"/>
      <c r="XT8" s="301"/>
      <c r="XU8" s="301"/>
      <c r="XV8" s="301"/>
      <c r="XW8" s="301"/>
      <c r="XX8" s="301"/>
      <c r="XY8" s="301"/>
      <c r="XZ8" s="301"/>
      <c r="YA8" s="301"/>
      <c r="YB8" s="301"/>
      <c r="YC8" s="301"/>
      <c r="YD8" s="301"/>
      <c r="YE8" s="301"/>
      <c r="YF8" s="301"/>
      <c r="YG8" s="301"/>
      <c r="YH8" s="301"/>
      <c r="YI8" s="301"/>
      <c r="YJ8" s="301"/>
      <c r="YK8" s="301"/>
      <c r="YL8" s="301"/>
      <c r="YM8" s="301"/>
      <c r="YN8" s="301"/>
      <c r="YO8" s="301"/>
      <c r="YP8" s="301"/>
      <c r="YQ8" s="301"/>
      <c r="YR8" s="301"/>
      <c r="YS8" s="301"/>
      <c r="YT8" s="301"/>
      <c r="YU8" s="301"/>
      <c r="YV8" s="301"/>
      <c r="YW8" s="301"/>
      <c r="YX8" s="301"/>
      <c r="YY8" s="301"/>
      <c r="YZ8" s="301"/>
      <c r="ZA8" s="301"/>
      <c r="ZB8" s="301"/>
      <c r="ZC8" s="301"/>
      <c r="ZD8" s="301"/>
      <c r="ZE8" s="301"/>
      <c r="ZF8" s="301"/>
      <c r="ZG8" s="301"/>
      <c r="ZH8" s="301"/>
      <c r="ZI8" s="301"/>
      <c r="ZJ8" s="301"/>
      <c r="ZK8" s="301"/>
      <c r="ZL8" s="301"/>
      <c r="ZM8" s="301"/>
      <c r="ZN8" s="301"/>
      <c r="ZO8" s="301"/>
      <c r="ZP8" s="301"/>
      <c r="ZQ8" s="301"/>
      <c r="ZR8" s="301"/>
      <c r="ZS8" s="301"/>
      <c r="ZT8" s="301"/>
      <c r="ZU8" s="301"/>
      <c r="ZV8" s="301"/>
      <c r="ZW8" s="301"/>
      <c r="ZX8" s="301"/>
      <c r="ZY8" s="301"/>
      <c r="ZZ8" s="301"/>
      <c r="AAA8" s="301"/>
      <c r="AAB8" s="301"/>
      <c r="AAC8" s="301"/>
      <c r="AAD8" s="301"/>
      <c r="AAE8" s="301"/>
      <c r="AAF8" s="301"/>
      <c r="AAG8" s="301"/>
      <c r="AAH8" s="301"/>
      <c r="AAI8" s="301"/>
      <c r="AAJ8" s="301"/>
      <c r="AAK8" s="301"/>
      <c r="AAL8" s="301"/>
      <c r="AAM8" s="301"/>
      <c r="AAN8" s="301"/>
      <c r="AAO8" s="301"/>
      <c r="AAP8" s="301"/>
      <c r="AAQ8" s="301"/>
      <c r="AAR8" s="301"/>
      <c r="AAS8" s="301"/>
      <c r="AAT8" s="301"/>
      <c r="AAU8" s="301"/>
      <c r="AAV8" s="301"/>
      <c r="AAW8" s="301"/>
      <c r="AAX8" s="301"/>
      <c r="AAY8" s="301"/>
      <c r="AAZ8" s="301"/>
      <c r="ABA8" s="301"/>
      <c r="ABB8" s="301"/>
      <c r="ABC8" s="301"/>
      <c r="ABD8" s="301"/>
      <c r="ABE8" s="301"/>
      <c r="ABF8" s="301"/>
      <c r="ABG8" s="301"/>
      <c r="ABH8" s="301"/>
      <c r="ABI8" s="301"/>
      <c r="ABJ8" s="301"/>
      <c r="ABK8" s="301"/>
      <c r="ABL8" s="301"/>
      <c r="ABM8" s="301"/>
      <c r="ABN8" s="301"/>
      <c r="ABO8" s="301"/>
      <c r="ABP8" s="301"/>
      <c r="ABQ8" s="301"/>
      <c r="ABR8" s="301"/>
      <c r="ABS8" s="301"/>
      <c r="ABT8" s="301"/>
      <c r="ABU8" s="301"/>
      <c r="ABV8" s="301"/>
      <c r="ABW8" s="301"/>
      <c r="ABX8" s="301"/>
      <c r="ABY8" s="301"/>
      <c r="ABZ8" s="301"/>
      <c r="ACA8" s="301"/>
      <c r="ACB8" s="301"/>
      <c r="ACC8" s="301"/>
      <c r="ACD8" s="301"/>
      <c r="ACE8" s="301"/>
      <c r="ACF8" s="301"/>
      <c r="ACG8" s="301"/>
      <c r="ACH8" s="301"/>
      <c r="ACI8" s="301"/>
      <c r="ACJ8" s="301"/>
      <c r="ACK8" s="301"/>
      <c r="ACL8" s="301"/>
      <c r="ACM8" s="301"/>
      <c r="ACN8" s="301"/>
      <c r="ACO8" s="301"/>
      <c r="ACP8" s="301"/>
      <c r="ACQ8" s="301"/>
      <c r="ACR8" s="301"/>
      <c r="ACS8" s="301"/>
      <c r="ACT8" s="301"/>
      <c r="ACU8" s="301"/>
      <c r="ACV8" s="301"/>
      <c r="ACW8" s="301"/>
      <c r="ACX8" s="301"/>
      <c r="ACY8" s="301"/>
      <c r="ACZ8" s="301"/>
      <c r="ADA8" s="301"/>
      <c r="ADB8" s="301"/>
      <c r="ADC8" s="301"/>
      <c r="ADD8" s="301"/>
      <c r="ADE8" s="301"/>
      <c r="ADF8" s="301"/>
      <c r="ADG8" s="301"/>
      <c r="ADH8" s="301"/>
      <c r="ADI8" s="301"/>
      <c r="ADJ8" s="301"/>
      <c r="ADK8" s="301"/>
      <c r="ADL8" s="301"/>
      <c r="ADM8" s="301"/>
      <c r="ADN8" s="301"/>
      <c r="ADO8" s="301"/>
      <c r="ADP8" s="301"/>
      <c r="ADQ8" s="301"/>
      <c r="ADR8" s="301"/>
      <c r="ADS8" s="301"/>
      <c r="ADT8" s="301"/>
      <c r="ADU8" s="301"/>
      <c r="ADV8" s="301"/>
      <c r="ADW8" s="301"/>
      <c r="ADX8" s="301"/>
      <c r="ADY8" s="301"/>
      <c r="ADZ8" s="301"/>
      <c r="AEA8" s="301"/>
      <c r="AEB8" s="301"/>
      <c r="AEC8" s="301"/>
      <c r="AED8" s="301"/>
      <c r="AEE8" s="301"/>
      <c r="AEF8" s="301"/>
      <c r="AEG8" s="301"/>
      <c r="AEH8" s="301"/>
      <c r="AEI8" s="301"/>
      <c r="AEJ8" s="301"/>
      <c r="AEK8" s="301"/>
      <c r="AEL8" s="301"/>
      <c r="AEM8" s="301"/>
      <c r="AEN8" s="301"/>
      <c r="AEO8" s="301"/>
      <c r="AEP8" s="301"/>
      <c r="AEQ8" s="301"/>
      <c r="AER8" s="301"/>
      <c r="AES8" s="301"/>
      <c r="AET8" s="301"/>
      <c r="AEU8" s="301"/>
      <c r="AEV8" s="301"/>
      <c r="AEW8" s="301"/>
      <c r="AEX8" s="301"/>
      <c r="AEY8" s="301"/>
      <c r="AEZ8" s="301"/>
      <c r="AFA8" s="301"/>
      <c r="AFB8" s="301"/>
      <c r="AFC8" s="301"/>
      <c r="AFD8" s="301"/>
      <c r="AFE8" s="301"/>
      <c r="AFF8" s="301"/>
      <c r="AFG8" s="301"/>
      <c r="AFH8" s="301"/>
      <c r="AFI8" s="301"/>
      <c r="AFJ8" s="301"/>
      <c r="AFK8" s="301"/>
      <c r="AFL8" s="301"/>
      <c r="AFM8" s="301"/>
      <c r="AFN8" s="301"/>
      <c r="AFO8" s="301"/>
      <c r="AFP8" s="301"/>
      <c r="AFQ8" s="301"/>
      <c r="AFR8" s="301"/>
      <c r="AFS8" s="301"/>
      <c r="AFT8" s="301"/>
      <c r="AFU8" s="301"/>
      <c r="AFV8" s="301"/>
      <c r="AFW8" s="301"/>
      <c r="AFX8" s="301"/>
      <c r="AFY8" s="301"/>
      <c r="AFZ8" s="301"/>
      <c r="AGA8" s="301"/>
      <c r="AGB8" s="301"/>
      <c r="AGC8" s="301"/>
      <c r="AGD8" s="301"/>
      <c r="AGE8" s="301"/>
      <c r="AGF8" s="301"/>
      <c r="AGG8" s="301"/>
      <c r="AGH8" s="301"/>
      <c r="AGI8" s="301"/>
      <c r="AGJ8" s="301"/>
      <c r="AGK8" s="301"/>
      <c r="AGL8" s="301"/>
      <c r="AGM8" s="301"/>
      <c r="AGN8" s="301"/>
      <c r="AGO8" s="301"/>
      <c r="AGP8" s="301"/>
      <c r="AGQ8" s="301"/>
      <c r="AGR8" s="301"/>
      <c r="AGS8" s="301"/>
      <c r="AGT8" s="301"/>
      <c r="AGU8" s="301"/>
      <c r="AGV8" s="301"/>
      <c r="AGW8" s="301"/>
      <c r="AGX8" s="301"/>
      <c r="AGY8" s="301"/>
      <c r="AGZ8" s="301"/>
      <c r="AHA8" s="301"/>
      <c r="AHB8" s="301"/>
      <c r="AHC8" s="301"/>
      <c r="AHD8" s="301"/>
      <c r="AHE8" s="301"/>
      <c r="AHF8" s="301"/>
      <c r="AHG8" s="301"/>
      <c r="AHH8" s="301"/>
      <c r="AHI8" s="301"/>
      <c r="AHJ8" s="301"/>
      <c r="AHK8" s="301"/>
      <c r="AHL8" s="301"/>
      <c r="AHM8" s="301"/>
      <c r="AHN8" s="301"/>
      <c r="AHO8" s="301"/>
      <c r="AHP8" s="301"/>
      <c r="AHQ8" s="301"/>
      <c r="AHR8" s="301"/>
      <c r="AHS8" s="301"/>
      <c r="AHT8" s="301"/>
      <c r="AHU8" s="301"/>
      <c r="AHV8" s="301"/>
      <c r="AHW8" s="301"/>
      <c r="AHX8" s="301"/>
      <c r="AHY8" s="301"/>
      <c r="AHZ8" s="301"/>
      <c r="AIA8" s="301"/>
      <c r="AIB8" s="301"/>
      <c r="AIC8" s="301"/>
      <c r="AID8" s="301"/>
      <c r="AIE8" s="301"/>
      <c r="AIF8" s="301"/>
      <c r="AIG8" s="301"/>
      <c r="AIH8" s="301"/>
      <c r="AII8" s="301"/>
      <c r="AIJ8" s="301"/>
      <c r="AIK8" s="301"/>
      <c r="AIL8" s="301"/>
      <c r="AIM8" s="301"/>
      <c r="AIN8" s="301"/>
      <c r="AIO8" s="301"/>
      <c r="AIP8" s="301"/>
      <c r="AIQ8" s="301"/>
      <c r="AIR8" s="301"/>
      <c r="AIS8" s="301"/>
      <c r="AIT8" s="301"/>
      <c r="AIU8" s="301"/>
      <c r="AIV8" s="301"/>
      <c r="AIW8" s="301"/>
      <c r="AIX8" s="301"/>
      <c r="AIY8" s="301"/>
      <c r="AIZ8" s="301"/>
      <c r="AJA8" s="301"/>
      <c r="AJB8" s="301"/>
      <c r="AJC8" s="301"/>
      <c r="AJD8" s="301"/>
      <c r="AJE8" s="301"/>
      <c r="AJF8" s="301"/>
      <c r="AJG8" s="301"/>
      <c r="AJH8" s="301"/>
      <c r="AJI8" s="301"/>
      <c r="AJJ8" s="301"/>
      <c r="AJK8" s="301"/>
      <c r="AJL8" s="301"/>
      <c r="AJM8" s="301"/>
      <c r="AJN8" s="301"/>
      <c r="AJO8" s="301"/>
      <c r="AJP8" s="301"/>
      <c r="AJQ8" s="301"/>
      <c r="AJR8" s="301"/>
      <c r="AJS8" s="301"/>
      <c r="AJT8" s="301"/>
      <c r="AJU8" s="301"/>
      <c r="AJV8" s="301"/>
      <c r="AJW8" s="301"/>
      <c r="AJX8" s="301"/>
      <c r="AJY8" s="301"/>
      <c r="AJZ8" s="301"/>
      <c r="AKA8" s="301"/>
      <c r="AKB8" s="301"/>
      <c r="AKC8" s="301"/>
      <c r="AKD8" s="301"/>
      <c r="AKE8" s="301"/>
      <c r="AKF8" s="301"/>
      <c r="AKG8" s="301"/>
      <c r="AKH8" s="301"/>
      <c r="AKI8" s="301"/>
      <c r="AKJ8" s="301"/>
      <c r="AKK8" s="301"/>
      <c r="AKL8" s="301"/>
      <c r="AKM8" s="301"/>
      <c r="AKN8" s="301"/>
      <c r="AKO8" s="301"/>
      <c r="AKP8" s="301"/>
      <c r="AKQ8" s="301"/>
      <c r="AKR8" s="301"/>
      <c r="AKS8" s="301"/>
      <c r="AKT8" s="301"/>
      <c r="AKU8" s="301"/>
      <c r="AKV8" s="301"/>
      <c r="AKW8" s="301"/>
      <c r="AKX8" s="301"/>
      <c r="AKY8" s="301"/>
      <c r="AKZ8" s="301"/>
      <c r="ALA8" s="301"/>
      <c r="ALB8" s="301"/>
      <c r="ALC8" s="301"/>
      <c r="ALD8" s="301"/>
      <c r="ALE8" s="301"/>
      <c r="ALF8" s="301"/>
      <c r="ALG8" s="301"/>
      <c r="ALH8" s="301"/>
      <c r="ALI8" s="301"/>
      <c r="ALJ8" s="301"/>
      <c r="ALK8" s="301"/>
      <c r="ALL8" s="301"/>
      <c r="ALM8" s="301"/>
      <c r="ALN8" s="301"/>
      <c r="ALO8" s="301"/>
      <c r="ALP8" s="301"/>
      <c r="ALQ8" s="301"/>
      <c r="ALR8" s="301"/>
      <c r="ALS8" s="301"/>
      <c r="ALT8" s="301"/>
      <c r="ALU8" s="301"/>
      <c r="ALV8" s="301"/>
      <c r="ALW8" s="301"/>
      <c r="ALX8" s="301"/>
      <c r="ALY8" s="301"/>
      <c r="ALZ8" s="301"/>
      <c r="AMA8" s="301"/>
      <c r="AMB8" s="301"/>
      <c r="AMC8" s="301"/>
      <c r="AMD8" s="301"/>
      <c r="AME8" s="301"/>
      <c r="AMF8" s="301"/>
      <c r="AMG8" s="301"/>
      <c r="AMH8" s="301"/>
      <c r="AMI8" s="301"/>
      <c r="AMJ8" s="301"/>
      <c r="AMK8" s="301"/>
      <c r="AML8" s="301"/>
      <c r="AMM8" s="301"/>
      <c r="AMN8" s="301"/>
      <c r="AMO8" s="301"/>
      <c r="AMP8" s="301"/>
      <c r="AMQ8" s="301"/>
      <c r="AMR8" s="301"/>
      <c r="AMS8" s="301"/>
      <c r="AMT8" s="301"/>
      <c r="AMU8" s="301"/>
      <c r="AMV8" s="301"/>
      <c r="AMW8" s="301"/>
      <c r="AMX8" s="301"/>
      <c r="AMY8" s="301"/>
      <c r="AMZ8" s="301"/>
      <c r="ANA8" s="301"/>
      <c r="ANB8" s="301"/>
      <c r="ANC8" s="301"/>
      <c r="AND8" s="301"/>
      <c r="ANE8" s="301"/>
      <c r="ANF8" s="301"/>
      <c r="ANG8" s="301"/>
      <c r="ANH8" s="301"/>
      <c r="ANI8" s="301"/>
      <c r="ANJ8" s="301"/>
      <c r="ANK8" s="301"/>
      <c r="ANL8" s="301"/>
      <c r="ANM8" s="301"/>
      <c r="ANN8" s="301"/>
      <c r="ANO8" s="301"/>
      <c r="ANP8" s="301"/>
      <c r="ANQ8" s="301"/>
      <c r="ANR8" s="301"/>
      <c r="ANS8" s="301"/>
      <c r="ANT8" s="301"/>
      <c r="ANU8" s="301"/>
      <c r="ANV8" s="301"/>
      <c r="ANW8" s="301"/>
      <c r="ANX8" s="301"/>
      <c r="ANY8" s="301"/>
      <c r="ANZ8" s="301"/>
      <c r="AOA8" s="301"/>
      <c r="AOB8" s="301"/>
      <c r="AOC8" s="301"/>
      <c r="AOD8" s="301"/>
      <c r="AOE8" s="301"/>
      <c r="AOF8" s="301"/>
      <c r="AOG8" s="301"/>
      <c r="AOH8" s="301"/>
      <c r="AOI8" s="301"/>
      <c r="AOJ8" s="301"/>
      <c r="AOK8" s="301"/>
      <c r="AOL8" s="301"/>
      <c r="AOM8" s="301"/>
      <c r="AON8" s="301"/>
      <c r="AOO8" s="301"/>
      <c r="AOP8" s="301"/>
      <c r="AOQ8" s="301"/>
      <c r="AOR8" s="301"/>
      <c r="AOS8" s="301"/>
      <c r="AOT8" s="301"/>
      <c r="AOU8" s="301"/>
      <c r="AOV8" s="301"/>
      <c r="AOW8" s="301"/>
      <c r="AOX8" s="301"/>
      <c r="AOY8" s="301"/>
      <c r="AOZ8" s="301"/>
      <c r="APA8" s="301"/>
      <c r="APB8" s="301"/>
      <c r="APC8" s="301"/>
      <c r="APD8" s="301"/>
      <c r="APE8" s="301"/>
      <c r="APF8" s="301"/>
      <c r="APG8" s="301"/>
      <c r="APH8" s="301"/>
      <c r="API8" s="301"/>
      <c r="APJ8" s="301"/>
      <c r="APK8" s="301"/>
      <c r="APL8" s="301"/>
      <c r="APM8" s="301"/>
      <c r="APN8" s="301"/>
      <c r="APO8" s="301"/>
      <c r="APP8" s="301"/>
      <c r="APQ8" s="301"/>
      <c r="APR8" s="301"/>
      <c r="APS8" s="301"/>
      <c r="APT8" s="301"/>
      <c r="APU8" s="301"/>
      <c r="APV8" s="301"/>
      <c r="APW8" s="301"/>
      <c r="APX8" s="301"/>
      <c r="APY8" s="301"/>
      <c r="APZ8" s="301"/>
      <c r="AQA8" s="301"/>
      <c r="AQB8" s="301"/>
      <c r="AQC8" s="301"/>
      <c r="AQD8" s="301"/>
      <c r="AQE8" s="301"/>
      <c r="AQF8" s="301"/>
      <c r="AQG8" s="301"/>
      <c r="AQH8" s="301"/>
      <c r="AQI8" s="301"/>
      <c r="AQJ8" s="301"/>
      <c r="AQK8" s="301"/>
      <c r="AQL8" s="301"/>
      <c r="AQM8" s="301"/>
      <c r="AQN8" s="301"/>
      <c r="AQO8" s="301"/>
      <c r="AQP8" s="301"/>
      <c r="AQQ8" s="301"/>
      <c r="AQR8" s="301"/>
      <c r="AQS8" s="301"/>
      <c r="AQT8" s="301"/>
      <c r="AQU8" s="301"/>
      <c r="AQV8" s="301"/>
      <c r="AQW8" s="301"/>
      <c r="AQX8" s="301"/>
      <c r="AQY8" s="301"/>
      <c r="AQZ8" s="301"/>
      <c r="ARA8" s="301"/>
      <c r="ARB8" s="301"/>
      <c r="ARC8" s="301"/>
      <c r="ARD8" s="301"/>
      <c r="ARE8" s="301"/>
      <c r="ARF8" s="301"/>
      <c r="ARG8" s="301"/>
      <c r="ARH8" s="301"/>
      <c r="ARI8" s="301"/>
      <c r="ARJ8" s="301"/>
      <c r="ARK8" s="301"/>
      <c r="ARL8" s="301"/>
      <c r="ARM8" s="301"/>
      <c r="ARN8" s="301"/>
      <c r="ARO8" s="301"/>
      <c r="ARP8" s="301"/>
      <c r="ARQ8" s="301"/>
      <c r="ARR8" s="301"/>
      <c r="ARS8" s="301"/>
      <c r="ART8" s="301"/>
      <c r="ARU8" s="301"/>
      <c r="ARV8" s="301"/>
      <c r="ARW8" s="301"/>
      <c r="ARX8" s="301"/>
      <c r="ARY8" s="301"/>
      <c r="ARZ8" s="301"/>
      <c r="ASA8" s="301"/>
      <c r="ASB8" s="301"/>
      <c r="ASC8" s="301"/>
      <c r="ASD8" s="301"/>
      <c r="ASE8" s="301"/>
      <c r="ASF8" s="301"/>
      <c r="ASG8" s="301"/>
      <c r="ASH8" s="301"/>
      <c r="ASI8" s="301"/>
      <c r="ASJ8" s="301"/>
      <c r="ASK8" s="301"/>
      <c r="ASL8" s="301"/>
      <c r="ASM8" s="301"/>
      <c r="ASN8" s="301"/>
      <c r="ASO8" s="301"/>
      <c r="ASP8" s="301"/>
      <c r="ASQ8" s="301"/>
      <c r="ASR8" s="301"/>
      <c r="ASS8" s="301"/>
      <c r="AST8" s="301"/>
      <c r="ASU8" s="301"/>
      <c r="ASV8" s="301"/>
      <c r="ASW8" s="301"/>
      <c r="ASX8" s="301"/>
      <c r="ASY8" s="301"/>
      <c r="ASZ8" s="301"/>
      <c r="ATA8" s="301"/>
      <c r="ATB8" s="301"/>
      <c r="ATC8" s="301"/>
      <c r="ATD8" s="301"/>
      <c r="ATE8" s="301"/>
      <c r="ATF8" s="301"/>
      <c r="ATG8" s="301"/>
      <c r="ATH8" s="301"/>
      <c r="ATI8" s="301"/>
      <c r="ATJ8" s="301"/>
      <c r="ATK8" s="301"/>
      <c r="ATL8" s="301"/>
      <c r="ATM8" s="301"/>
      <c r="ATN8" s="301"/>
      <c r="ATO8" s="301"/>
      <c r="ATP8" s="301"/>
      <c r="ATQ8" s="301"/>
      <c r="ATR8" s="301"/>
      <c r="ATS8" s="301"/>
      <c r="ATT8" s="301"/>
      <c r="ATU8" s="301"/>
      <c r="ATV8" s="301"/>
      <c r="ATW8" s="301"/>
      <c r="ATX8" s="301"/>
      <c r="ATY8" s="301"/>
      <c r="ATZ8" s="301"/>
      <c r="AUA8" s="301"/>
      <c r="AUB8" s="301"/>
      <c r="AUC8" s="301"/>
      <c r="AUD8" s="301"/>
      <c r="AUE8" s="301"/>
      <c r="AUF8" s="301"/>
      <c r="AUG8" s="301"/>
      <c r="AUH8" s="301"/>
      <c r="AUI8" s="301"/>
      <c r="AUJ8" s="301"/>
      <c r="AUK8" s="301"/>
      <c r="AUL8" s="301"/>
      <c r="AUM8" s="301"/>
      <c r="AUN8" s="301"/>
      <c r="AUO8" s="301"/>
      <c r="AUP8" s="301"/>
      <c r="AUQ8" s="301"/>
      <c r="AUR8" s="301"/>
      <c r="AUS8" s="301"/>
      <c r="AUT8" s="301"/>
      <c r="AUU8" s="301"/>
      <c r="AUV8" s="301"/>
      <c r="AUW8" s="301"/>
      <c r="AUX8" s="301"/>
      <c r="AUY8" s="301"/>
      <c r="AUZ8" s="301"/>
      <c r="AVA8" s="301"/>
      <c r="AVB8" s="301"/>
      <c r="AVC8" s="301"/>
      <c r="AVD8" s="301"/>
      <c r="AVE8" s="301"/>
      <c r="AVF8" s="301"/>
      <c r="AVG8" s="301"/>
      <c r="AVH8" s="301"/>
      <c r="AVI8" s="301"/>
      <c r="AVJ8" s="301"/>
      <c r="AVK8" s="301"/>
      <c r="AVL8" s="301"/>
      <c r="AVM8" s="301"/>
      <c r="AVN8" s="301"/>
      <c r="AVO8" s="301"/>
      <c r="AVP8" s="301"/>
      <c r="AVQ8" s="301"/>
      <c r="AVR8" s="301"/>
      <c r="AVS8" s="301"/>
      <c r="AVT8" s="301"/>
      <c r="AVU8" s="301"/>
      <c r="AVV8" s="301"/>
      <c r="AVW8" s="301"/>
      <c r="AVX8" s="301"/>
      <c r="AVY8" s="301"/>
      <c r="AVZ8" s="301"/>
      <c r="AWA8" s="301"/>
      <c r="AWB8" s="301"/>
      <c r="AWC8" s="301"/>
      <c r="AWD8" s="301"/>
      <c r="AWE8" s="301"/>
      <c r="AWF8" s="301"/>
      <c r="AWG8" s="301"/>
      <c r="AWH8" s="301"/>
      <c r="AWI8" s="301"/>
      <c r="AWJ8" s="301"/>
      <c r="AWK8" s="301"/>
      <c r="AWL8" s="301"/>
      <c r="AWM8" s="301"/>
      <c r="AWN8" s="301"/>
      <c r="AWO8" s="301"/>
      <c r="AWP8" s="301"/>
      <c r="AWQ8" s="301"/>
      <c r="AWR8" s="301"/>
      <c r="AWS8" s="301"/>
      <c r="AWT8" s="301"/>
      <c r="AWU8" s="301"/>
      <c r="AWV8" s="301"/>
      <c r="AWW8" s="301"/>
      <c r="AWX8" s="301"/>
      <c r="AWY8" s="301"/>
      <c r="AWZ8" s="301"/>
      <c r="AXA8" s="301"/>
      <c r="AXB8" s="301"/>
      <c r="AXC8" s="301"/>
      <c r="AXD8" s="301"/>
      <c r="AXE8" s="301"/>
      <c r="AXF8" s="301"/>
      <c r="AXG8" s="301"/>
      <c r="AXH8" s="301"/>
      <c r="AXI8" s="301"/>
      <c r="AXJ8" s="301"/>
      <c r="AXK8" s="301"/>
      <c r="AXL8" s="301"/>
      <c r="AXM8" s="301"/>
      <c r="AXN8" s="301"/>
      <c r="AXO8" s="301"/>
      <c r="AXP8" s="301"/>
      <c r="AXQ8" s="301"/>
      <c r="AXR8" s="301"/>
      <c r="AXS8" s="301"/>
      <c r="AXT8" s="301"/>
      <c r="AXU8" s="301"/>
      <c r="AXV8" s="301"/>
      <c r="AXW8" s="301"/>
      <c r="AXX8" s="301"/>
      <c r="AXY8" s="301"/>
      <c r="AXZ8" s="301"/>
      <c r="AYA8" s="301"/>
      <c r="AYB8" s="301"/>
      <c r="AYC8" s="301"/>
      <c r="AYD8" s="301"/>
      <c r="AYE8" s="301"/>
      <c r="AYF8" s="301"/>
      <c r="AYG8" s="301"/>
      <c r="AYH8" s="301"/>
      <c r="AYI8" s="301"/>
      <c r="AYJ8" s="301"/>
      <c r="AYK8" s="301"/>
      <c r="AYL8" s="301"/>
      <c r="AYM8" s="301"/>
      <c r="AYN8" s="301"/>
      <c r="AYO8" s="301"/>
      <c r="AYP8" s="301"/>
      <c r="AYQ8" s="301"/>
      <c r="AYR8" s="301"/>
      <c r="AYS8" s="301"/>
      <c r="AYT8" s="301"/>
      <c r="AYU8" s="301"/>
      <c r="AYV8" s="301"/>
      <c r="AYW8" s="301"/>
      <c r="AYX8" s="301"/>
      <c r="AYY8" s="301"/>
      <c r="AYZ8" s="301"/>
      <c r="AZA8" s="301"/>
      <c r="AZB8" s="301"/>
      <c r="AZC8" s="301"/>
      <c r="AZD8" s="301"/>
      <c r="AZE8" s="301"/>
      <c r="AZF8" s="301"/>
      <c r="AZG8" s="301"/>
      <c r="AZH8" s="301"/>
      <c r="AZI8" s="301"/>
      <c r="AZJ8" s="301"/>
      <c r="AZK8" s="301"/>
      <c r="AZL8" s="301"/>
      <c r="AZM8" s="301"/>
      <c r="AZN8" s="301"/>
      <c r="AZO8" s="301"/>
      <c r="AZP8" s="301"/>
      <c r="AZQ8" s="301"/>
      <c r="AZR8" s="301"/>
      <c r="AZS8" s="301"/>
      <c r="AZT8" s="301"/>
      <c r="AZU8" s="301"/>
      <c r="AZV8" s="301"/>
      <c r="AZW8" s="301"/>
      <c r="AZX8" s="301"/>
      <c r="AZY8" s="301"/>
      <c r="AZZ8" s="301"/>
      <c r="BAA8" s="301"/>
      <c r="BAB8" s="301"/>
      <c r="BAC8" s="301"/>
      <c r="BAD8" s="301"/>
      <c r="BAE8" s="301"/>
      <c r="BAF8" s="301"/>
      <c r="BAG8" s="301"/>
      <c r="BAH8" s="301"/>
      <c r="BAI8" s="301"/>
      <c r="BAJ8" s="301"/>
      <c r="BAK8" s="301"/>
      <c r="BAL8" s="301"/>
      <c r="BAM8" s="301"/>
      <c r="BAN8" s="301"/>
      <c r="BAO8" s="301"/>
      <c r="BAP8" s="301"/>
      <c r="BAQ8" s="301"/>
      <c r="BAR8" s="301"/>
      <c r="BAS8" s="301"/>
      <c r="BAT8" s="301"/>
      <c r="BAU8" s="301"/>
      <c r="BAV8" s="301"/>
      <c r="BAW8" s="301"/>
      <c r="BAX8" s="301"/>
      <c r="BAY8" s="301"/>
      <c r="BAZ8" s="301"/>
      <c r="BBA8" s="301"/>
      <c r="BBB8" s="301"/>
      <c r="BBC8" s="301"/>
      <c r="BBD8" s="301"/>
      <c r="BBE8" s="301"/>
      <c r="BBF8" s="301"/>
      <c r="BBG8" s="301"/>
      <c r="BBH8" s="301"/>
      <c r="BBI8" s="301"/>
      <c r="BBJ8" s="301"/>
      <c r="BBK8" s="301"/>
      <c r="BBL8" s="301"/>
      <c r="BBM8" s="301"/>
      <c r="BBN8" s="301"/>
      <c r="BBO8" s="301"/>
      <c r="BBP8" s="301"/>
      <c r="BBQ8" s="301"/>
      <c r="BBR8" s="301"/>
      <c r="BBS8" s="301"/>
      <c r="BBT8" s="301"/>
      <c r="BBU8" s="301"/>
      <c r="BBV8" s="301"/>
      <c r="BBW8" s="301"/>
      <c r="BBX8" s="301"/>
      <c r="BBY8" s="301"/>
      <c r="BBZ8" s="301"/>
      <c r="BCA8" s="301"/>
      <c r="BCB8" s="301"/>
      <c r="BCC8" s="301"/>
      <c r="BCD8" s="301"/>
      <c r="BCE8" s="301"/>
      <c r="BCF8" s="301"/>
      <c r="BCG8" s="301"/>
      <c r="BCH8" s="301"/>
      <c r="BCI8" s="301"/>
      <c r="BCJ8" s="301"/>
      <c r="BCK8" s="301"/>
      <c r="BCL8" s="301"/>
      <c r="BCM8" s="301"/>
      <c r="BCN8" s="301"/>
      <c r="BCO8" s="301"/>
      <c r="BCP8" s="301"/>
      <c r="BCQ8" s="301"/>
      <c r="BCR8" s="301"/>
      <c r="BCS8" s="301"/>
      <c r="BCT8" s="301"/>
      <c r="BCU8" s="301"/>
      <c r="BCV8" s="301"/>
      <c r="BCW8" s="301"/>
      <c r="BCX8" s="301"/>
      <c r="BCY8" s="301"/>
      <c r="BCZ8" s="301"/>
      <c r="BDA8" s="301"/>
      <c r="BDB8" s="301"/>
      <c r="BDC8" s="301"/>
      <c r="BDD8" s="301"/>
      <c r="BDE8" s="301"/>
      <c r="BDF8" s="301"/>
      <c r="BDG8" s="301"/>
      <c r="BDH8" s="301"/>
      <c r="BDI8" s="301"/>
      <c r="BDJ8" s="301"/>
      <c r="BDK8" s="301"/>
      <c r="BDL8" s="301"/>
      <c r="BDM8" s="301"/>
      <c r="BDN8" s="301"/>
      <c r="BDO8" s="301"/>
      <c r="BDP8" s="301"/>
      <c r="BDQ8" s="301"/>
      <c r="BDR8" s="301"/>
      <c r="BDS8" s="301"/>
      <c r="BDT8" s="301"/>
      <c r="BDU8" s="301"/>
      <c r="BDV8" s="301"/>
      <c r="BDW8" s="301"/>
      <c r="BDX8" s="301"/>
      <c r="BDY8" s="301"/>
      <c r="BDZ8" s="301"/>
      <c r="BEA8" s="301"/>
      <c r="BEB8" s="301"/>
      <c r="BEC8" s="301"/>
      <c r="BED8" s="301"/>
      <c r="BEE8" s="301"/>
      <c r="BEF8" s="301"/>
      <c r="BEG8" s="301"/>
      <c r="BEH8" s="301"/>
      <c r="BEI8" s="301"/>
      <c r="BEJ8" s="301"/>
      <c r="BEK8" s="301"/>
      <c r="BEL8" s="301"/>
      <c r="BEM8" s="301"/>
      <c r="BEN8" s="301"/>
      <c r="BEO8" s="301"/>
      <c r="BEP8" s="301"/>
      <c r="BEQ8" s="301"/>
      <c r="BER8" s="301"/>
      <c r="BES8" s="301"/>
      <c r="BET8" s="301"/>
      <c r="BEU8" s="301"/>
      <c r="BEV8" s="301"/>
      <c r="BEW8" s="301"/>
      <c r="BEX8" s="301"/>
      <c r="BEY8" s="301"/>
      <c r="BEZ8" s="301"/>
      <c r="BFA8" s="301"/>
      <c r="BFB8" s="301"/>
      <c r="BFC8" s="301"/>
      <c r="BFD8" s="301"/>
      <c r="BFE8" s="301"/>
      <c r="BFF8" s="301"/>
      <c r="BFG8" s="301"/>
      <c r="BFH8" s="301"/>
      <c r="BFI8" s="301"/>
      <c r="BFJ8" s="301"/>
      <c r="BFK8" s="301"/>
      <c r="BFL8" s="301"/>
      <c r="BFM8" s="301"/>
      <c r="BFN8" s="301"/>
      <c r="BFO8" s="301"/>
      <c r="BFP8" s="301"/>
      <c r="BFQ8" s="301"/>
      <c r="BFR8" s="301"/>
      <c r="BFS8" s="301"/>
      <c r="BFT8" s="301"/>
      <c r="BFU8" s="301"/>
      <c r="BFV8" s="301"/>
      <c r="BFW8" s="301"/>
      <c r="BFX8" s="301"/>
      <c r="BFY8" s="301"/>
      <c r="BFZ8" s="301"/>
      <c r="BGA8" s="301"/>
      <c r="BGB8" s="301"/>
      <c r="BGC8" s="301"/>
      <c r="BGD8" s="301"/>
      <c r="BGE8" s="301"/>
      <c r="BGF8" s="301"/>
      <c r="BGG8" s="301"/>
      <c r="BGH8" s="301"/>
      <c r="BGI8" s="301"/>
      <c r="BGJ8" s="301"/>
      <c r="BGK8" s="301"/>
      <c r="BGL8" s="301"/>
      <c r="BGM8" s="301"/>
      <c r="BGN8" s="301"/>
      <c r="BGO8" s="301"/>
      <c r="BGP8" s="301"/>
      <c r="BGQ8" s="301"/>
      <c r="BGR8" s="301"/>
      <c r="BGS8" s="301"/>
      <c r="BGT8" s="301"/>
      <c r="BGU8" s="301"/>
      <c r="BGV8" s="301"/>
      <c r="BGW8" s="301"/>
      <c r="BGX8" s="301"/>
      <c r="BGY8" s="301"/>
      <c r="BGZ8" s="301"/>
      <c r="BHA8" s="301"/>
      <c r="BHB8" s="301"/>
      <c r="BHC8" s="301"/>
      <c r="BHD8" s="301"/>
      <c r="BHE8" s="301"/>
      <c r="BHF8" s="301"/>
      <c r="BHG8" s="301"/>
      <c r="BHH8" s="301"/>
      <c r="BHI8" s="301"/>
      <c r="BHJ8" s="301"/>
      <c r="BHK8" s="301"/>
      <c r="BHL8" s="301"/>
      <c r="BHM8" s="301"/>
      <c r="BHN8" s="301"/>
      <c r="BHO8" s="301"/>
      <c r="BHP8" s="301"/>
      <c r="BHQ8" s="301"/>
      <c r="BHR8" s="301"/>
      <c r="BHS8" s="301"/>
      <c r="BHT8" s="301"/>
      <c r="BHU8" s="301"/>
      <c r="BHV8" s="301"/>
      <c r="BHW8" s="301"/>
      <c r="BHX8" s="301"/>
      <c r="BHY8" s="301"/>
      <c r="BHZ8" s="301"/>
      <c r="BIA8" s="301"/>
      <c r="BIB8" s="301"/>
      <c r="BIC8" s="301"/>
      <c r="BID8" s="301"/>
      <c r="BIE8" s="301"/>
      <c r="BIF8" s="301"/>
      <c r="BIG8" s="301"/>
      <c r="BIH8" s="301"/>
      <c r="BII8" s="301"/>
      <c r="BIJ8" s="301"/>
      <c r="BIK8" s="301"/>
      <c r="BIL8" s="301"/>
      <c r="BIM8" s="301"/>
      <c r="BIN8" s="301"/>
      <c r="BIO8" s="301"/>
      <c r="BIP8" s="301"/>
      <c r="BIQ8" s="301"/>
      <c r="BIR8" s="301"/>
      <c r="BIS8" s="301"/>
      <c r="BIT8" s="301"/>
      <c r="BIU8" s="301"/>
      <c r="BIV8" s="301"/>
      <c r="BIW8" s="301"/>
      <c r="BIX8" s="301"/>
      <c r="BIY8" s="301"/>
      <c r="BIZ8" s="301"/>
      <c r="BJA8" s="301"/>
      <c r="BJB8" s="301"/>
      <c r="BJC8" s="301"/>
      <c r="BJD8" s="301"/>
      <c r="BJE8" s="301"/>
      <c r="BJF8" s="301"/>
      <c r="BJG8" s="301"/>
      <c r="BJH8" s="301"/>
      <c r="BJI8" s="301"/>
      <c r="BJJ8" s="301"/>
      <c r="BJK8" s="301"/>
      <c r="BJL8" s="301"/>
      <c r="BJM8" s="301"/>
      <c r="BJN8" s="301"/>
      <c r="BJO8" s="301"/>
      <c r="BJP8" s="301"/>
      <c r="BJQ8" s="301"/>
      <c r="BJR8" s="301"/>
      <c r="BJS8" s="301"/>
      <c r="BJT8" s="301"/>
      <c r="BJU8" s="301"/>
      <c r="BJV8" s="301"/>
      <c r="BJW8" s="301"/>
      <c r="BJX8" s="301"/>
      <c r="BJY8" s="301"/>
      <c r="BJZ8" s="301"/>
      <c r="BKA8" s="301"/>
      <c r="BKB8" s="301"/>
      <c r="BKC8" s="301"/>
      <c r="BKD8" s="301"/>
      <c r="BKE8" s="301"/>
      <c r="BKF8" s="301"/>
      <c r="BKG8" s="301"/>
      <c r="BKH8" s="301"/>
      <c r="BKI8" s="301"/>
      <c r="BKJ8" s="301"/>
      <c r="BKK8" s="301"/>
      <c r="BKL8" s="301"/>
      <c r="BKM8" s="301"/>
      <c r="BKN8" s="301"/>
      <c r="BKO8" s="301"/>
      <c r="BKP8" s="301"/>
      <c r="BKQ8" s="301"/>
      <c r="BKR8" s="301"/>
      <c r="BKS8" s="301"/>
      <c r="BKT8" s="301"/>
      <c r="BKU8" s="301"/>
      <c r="BKV8" s="301"/>
      <c r="BKW8" s="301"/>
      <c r="BKX8" s="301"/>
      <c r="BKY8" s="301"/>
      <c r="BKZ8" s="301"/>
      <c r="BLA8" s="301"/>
      <c r="BLB8" s="301"/>
      <c r="BLC8" s="301"/>
      <c r="BLD8" s="301"/>
      <c r="BLE8" s="301"/>
      <c r="BLF8" s="301"/>
      <c r="BLG8" s="301"/>
      <c r="BLH8" s="301"/>
      <c r="BLI8" s="301"/>
      <c r="BLJ8" s="301"/>
      <c r="BLK8" s="301"/>
      <c r="BLL8" s="301"/>
      <c r="BLM8" s="301"/>
      <c r="BLN8" s="301"/>
      <c r="BLO8" s="301"/>
      <c r="BLP8" s="301"/>
      <c r="BLQ8" s="301"/>
      <c r="BLR8" s="301"/>
      <c r="BLS8" s="301"/>
      <c r="BLT8" s="301"/>
      <c r="BLU8" s="301"/>
      <c r="BLV8" s="301"/>
      <c r="BLW8" s="301"/>
      <c r="BLX8" s="301"/>
      <c r="BLY8" s="301"/>
      <c r="BLZ8" s="301"/>
      <c r="BMA8" s="301"/>
      <c r="BMB8" s="301"/>
      <c r="BMC8" s="301"/>
      <c r="BMD8" s="301"/>
      <c r="BME8" s="301"/>
      <c r="BMF8" s="301"/>
      <c r="BMG8" s="301"/>
      <c r="BMH8" s="301"/>
      <c r="BMI8" s="301"/>
      <c r="BMJ8" s="301"/>
      <c r="BMK8" s="301"/>
      <c r="BML8" s="301"/>
      <c r="BMM8" s="301"/>
      <c r="BMN8" s="301"/>
      <c r="BMO8" s="301"/>
      <c r="BMP8" s="301"/>
      <c r="BMQ8" s="301"/>
      <c r="BMR8" s="301"/>
      <c r="BMS8" s="301"/>
      <c r="BMT8" s="301"/>
      <c r="BMU8" s="301"/>
      <c r="BMV8" s="301"/>
      <c r="BMW8" s="301"/>
      <c r="BMX8" s="301"/>
      <c r="BMY8" s="301"/>
      <c r="BMZ8" s="301"/>
      <c r="BNA8" s="301"/>
      <c r="BNB8" s="301"/>
      <c r="BNC8" s="301"/>
      <c r="BND8" s="301"/>
      <c r="BNE8" s="301"/>
      <c r="BNF8" s="301"/>
      <c r="BNG8" s="301"/>
      <c r="BNH8" s="301"/>
      <c r="BNI8" s="301"/>
      <c r="BNJ8" s="301"/>
      <c r="BNK8" s="301"/>
      <c r="BNL8" s="301"/>
      <c r="BNM8" s="301"/>
      <c r="BNN8" s="301"/>
      <c r="BNO8" s="301"/>
      <c r="BNP8" s="301"/>
      <c r="BNQ8" s="301"/>
      <c r="BNR8" s="301"/>
      <c r="BNS8" s="301"/>
      <c r="BNT8" s="301"/>
      <c r="BNU8" s="301"/>
      <c r="BNV8" s="301"/>
      <c r="BNW8" s="301"/>
      <c r="BNX8" s="301"/>
      <c r="BNY8" s="301"/>
      <c r="BNZ8" s="301"/>
      <c r="BOA8" s="301"/>
      <c r="BOB8" s="301"/>
      <c r="BOC8" s="301"/>
      <c r="BOD8" s="301"/>
      <c r="BOE8" s="301"/>
      <c r="BOF8" s="301"/>
      <c r="BOG8" s="301"/>
      <c r="BOH8" s="301"/>
      <c r="BOI8" s="301"/>
      <c r="BOJ8" s="301"/>
      <c r="BOK8" s="301"/>
      <c r="BOL8" s="301"/>
      <c r="BOM8" s="301"/>
      <c r="BON8" s="301"/>
      <c r="BOO8" s="301"/>
      <c r="BOP8" s="301"/>
      <c r="BOQ8" s="301"/>
      <c r="BOR8" s="301"/>
      <c r="BOS8" s="301"/>
      <c r="BOT8" s="301"/>
      <c r="BOU8" s="301"/>
      <c r="BOV8" s="301"/>
      <c r="BOW8" s="301"/>
      <c r="BOX8" s="301"/>
      <c r="BOY8" s="301"/>
      <c r="BOZ8" s="301"/>
      <c r="BPA8" s="301"/>
      <c r="BPB8" s="301"/>
      <c r="BPC8" s="301"/>
      <c r="BPD8" s="301"/>
      <c r="BPE8" s="301"/>
      <c r="BPF8" s="301"/>
      <c r="BPG8" s="301"/>
      <c r="BPH8" s="301"/>
      <c r="BPI8" s="301"/>
      <c r="BPJ8" s="301"/>
      <c r="BPK8" s="301"/>
      <c r="BPL8" s="301"/>
      <c r="BPM8" s="301"/>
      <c r="BPN8" s="301"/>
      <c r="BPO8" s="301"/>
      <c r="BPP8" s="301"/>
      <c r="BPQ8" s="301"/>
      <c r="BPR8" s="301"/>
      <c r="BPS8" s="301"/>
      <c r="BPT8" s="301"/>
      <c r="BPU8" s="301"/>
      <c r="BPV8" s="301"/>
      <c r="BPW8" s="301"/>
      <c r="BPX8" s="301"/>
      <c r="BPY8" s="301"/>
      <c r="BPZ8" s="301"/>
      <c r="BQA8" s="301"/>
      <c r="BQB8" s="301"/>
      <c r="BQC8" s="301"/>
      <c r="BQD8" s="301"/>
      <c r="BQE8" s="301"/>
      <c r="BQF8" s="301"/>
      <c r="BQG8" s="301"/>
      <c r="BQH8" s="301"/>
      <c r="BQI8" s="301"/>
      <c r="BQJ8" s="301"/>
      <c r="BQK8" s="301"/>
      <c r="BQL8" s="301"/>
      <c r="BQM8" s="301"/>
      <c r="BQN8" s="301"/>
      <c r="BQO8" s="301"/>
      <c r="BQP8" s="301"/>
      <c r="BQQ8" s="301"/>
      <c r="BQR8" s="301"/>
      <c r="BQS8" s="301"/>
      <c r="BQT8" s="301"/>
      <c r="BQU8" s="301"/>
      <c r="BQV8" s="301"/>
      <c r="BQW8" s="301"/>
      <c r="BQX8" s="301"/>
      <c r="BQY8" s="301"/>
      <c r="BQZ8" s="301"/>
      <c r="BRA8" s="301"/>
      <c r="BRB8" s="301"/>
      <c r="BRC8" s="301"/>
      <c r="BRD8" s="301"/>
      <c r="BRE8" s="301"/>
      <c r="BRF8" s="301"/>
      <c r="BRG8" s="301"/>
      <c r="BRH8" s="301"/>
      <c r="BRI8" s="301"/>
      <c r="BRJ8" s="301"/>
      <c r="BRK8" s="301"/>
      <c r="BRL8" s="301"/>
      <c r="BRM8" s="301"/>
      <c r="BRN8" s="301"/>
      <c r="BRO8" s="301"/>
      <c r="BRP8" s="301"/>
      <c r="BRQ8" s="301"/>
      <c r="BRR8" s="301"/>
      <c r="BRS8" s="301"/>
      <c r="BRT8" s="301"/>
      <c r="BRU8" s="301"/>
      <c r="BRV8" s="301"/>
      <c r="BRW8" s="301"/>
      <c r="BRX8" s="301"/>
      <c r="BRY8" s="301"/>
      <c r="BRZ8" s="301"/>
      <c r="BSA8" s="301"/>
      <c r="BSB8" s="301"/>
      <c r="BSC8" s="301"/>
      <c r="BSD8" s="301"/>
      <c r="BSE8" s="301"/>
      <c r="BSF8" s="301"/>
      <c r="BSG8" s="301"/>
      <c r="BSH8" s="301"/>
      <c r="BSI8" s="301"/>
      <c r="BSJ8" s="301"/>
      <c r="BSK8" s="301"/>
      <c r="BSL8" s="301"/>
      <c r="BSM8" s="301"/>
      <c r="BSN8" s="301"/>
      <c r="BSO8" s="301"/>
      <c r="BSP8" s="301"/>
      <c r="BSQ8" s="301"/>
      <c r="BSR8" s="301"/>
      <c r="BSS8" s="301"/>
      <c r="BST8" s="301"/>
      <c r="BSU8" s="301"/>
      <c r="BSV8" s="301"/>
      <c r="BSW8" s="301"/>
      <c r="BSX8" s="301"/>
      <c r="BSY8" s="301"/>
      <c r="BSZ8" s="301"/>
      <c r="BTA8" s="301"/>
      <c r="BTB8" s="301"/>
      <c r="BTC8" s="301"/>
      <c r="BTD8" s="301"/>
      <c r="BTE8" s="301"/>
      <c r="BTF8" s="301"/>
      <c r="BTG8" s="301"/>
      <c r="BTH8" s="301"/>
      <c r="BTI8" s="301"/>
      <c r="BTJ8" s="301"/>
      <c r="BTK8" s="301"/>
      <c r="BTL8" s="301"/>
      <c r="BTM8" s="301"/>
      <c r="BTN8" s="301"/>
      <c r="BTO8" s="301"/>
      <c r="BTP8" s="301"/>
      <c r="BTQ8" s="301"/>
      <c r="BTR8" s="301"/>
      <c r="BTS8" s="301"/>
      <c r="BTT8" s="301"/>
      <c r="BTU8" s="301"/>
      <c r="BTV8" s="301"/>
      <c r="BTW8" s="301"/>
      <c r="BTX8" s="301"/>
      <c r="BTY8" s="301"/>
      <c r="BTZ8" s="301"/>
      <c r="BUA8" s="301"/>
      <c r="BUB8" s="301"/>
      <c r="BUC8" s="301"/>
      <c r="BUD8" s="301"/>
      <c r="BUE8" s="301"/>
      <c r="BUF8" s="301"/>
      <c r="BUG8" s="301"/>
      <c r="BUH8" s="301"/>
      <c r="BUI8" s="301"/>
      <c r="BUJ8" s="301"/>
      <c r="BUK8" s="301"/>
      <c r="BUL8" s="301"/>
      <c r="BUM8" s="301"/>
      <c r="BUN8" s="301"/>
      <c r="BUO8" s="301"/>
      <c r="BUP8" s="301"/>
      <c r="BUQ8" s="301"/>
      <c r="BUR8" s="301"/>
      <c r="BUS8" s="301"/>
      <c r="BUT8" s="301"/>
      <c r="BUU8" s="301"/>
      <c r="BUV8" s="301"/>
      <c r="BUW8" s="301"/>
      <c r="BUX8" s="301"/>
      <c r="BUY8" s="301"/>
      <c r="BUZ8" s="301"/>
      <c r="BVA8" s="301"/>
      <c r="BVB8" s="301"/>
      <c r="BVC8" s="301"/>
      <c r="BVD8" s="301"/>
      <c r="BVE8" s="301"/>
      <c r="BVF8" s="301"/>
      <c r="BVG8" s="301"/>
      <c r="BVH8" s="301"/>
      <c r="BVI8" s="301"/>
      <c r="BVJ8" s="301"/>
      <c r="BVK8" s="301"/>
      <c r="BVL8" s="301"/>
      <c r="BVM8" s="301"/>
      <c r="BVN8" s="301"/>
      <c r="BVO8" s="301"/>
      <c r="BVP8" s="301"/>
      <c r="BVQ8" s="301"/>
      <c r="BVR8" s="301"/>
      <c r="BVS8" s="301"/>
      <c r="BVT8" s="301"/>
      <c r="BVU8" s="301"/>
      <c r="BVV8" s="301"/>
      <c r="BVW8" s="301"/>
      <c r="BVX8" s="301"/>
      <c r="BVY8" s="301"/>
      <c r="BVZ8" s="301"/>
      <c r="BWA8" s="301"/>
      <c r="BWB8" s="301"/>
      <c r="BWC8" s="301"/>
      <c r="BWD8" s="301"/>
      <c r="BWE8" s="301"/>
      <c r="BWF8" s="301"/>
      <c r="BWG8" s="301"/>
      <c r="BWH8" s="301"/>
      <c r="BWI8" s="301"/>
      <c r="BWJ8" s="301"/>
      <c r="BWK8" s="301"/>
      <c r="BWL8" s="301"/>
      <c r="BWM8" s="301"/>
      <c r="BWN8" s="301"/>
      <c r="BWO8" s="301"/>
      <c r="BWP8" s="301"/>
      <c r="BWQ8" s="301"/>
      <c r="BWR8" s="301"/>
      <c r="BWS8" s="301"/>
      <c r="BWT8" s="301"/>
      <c r="BWU8" s="301"/>
      <c r="BWV8" s="301"/>
      <c r="BWW8" s="301"/>
      <c r="BWX8" s="301"/>
      <c r="BWY8" s="301"/>
      <c r="BWZ8" s="301"/>
      <c r="BXA8" s="301"/>
      <c r="BXB8" s="301"/>
      <c r="BXC8" s="301"/>
      <c r="BXD8" s="301"/>
      <c r="BXE8" s="301"/>
      <c r="BXF8" s="301"/>
      <c r="BXG8" s="301"/>
      <c r="BXH8" s="301"/>
      <c r="BXI8" s="301"/>
      <c r="BXJ8" s="301"/>
      <c r="BXK8" s="301"/>
      <c r="BXL8" s="301"/>
      <c r="BXM8" s="301"/>
      <c r="BXN8" s="301"/>
      <c r="BXO8" s="301"/>
      <c r="BXP8" s="301"/>
      <c r="BXQ8" s="301"/>
      <c r="BXR8" s="301"/>
      <c r="BXS8" s="301"/>
      <c r="BXT8" s="301"/>
      <c r="BXU8" s="301"/>
      <c r="BXV8" s="301"/>
      <c r="BXW8" s="301"/>
      <c r="BXX8" s="301"/>
      <c r="BXY8" s="301"/>
      <c r="BXZ8" s="301"/>
      <c r="BYA8" s="301"/>
      <c r="BYB8" s="301"/>
      <c r="BYC8" s="301"/>
      <c r="BYD8" s="301"/>
      <c r="BYE8" s="301"/>
      <c r="BYF8" s="301"/>
      <c r="BYG8" s="301"/>
      <c r="BYH8" s="301"/>
      <c r="BYI8" s="301"/>
      <c r="BYJ8" s="301"/>
      <c r="BYK8" s="301"/>
      <c r="BYL8" s="301"/>
      <c r="BYM8" s="301"/>
      <c r="BYN8" s="301"/>
      <c r="BYO8" s="301"/>
      <c r="BYP8" s="301"/>
      <c r="BYQ8" s="301"/>
      <c r="BYR8" s="301"/>
      <c r="BYS8" s="301"/>
      <c r="BYT8" s="301"/>
      <c r="BYU8" s="301"/>
      <c r="BYV8" s="301"/>
      <c r="BYW8" s="301"/>
      <c r="BYX8" s="301"/>
      <c r="BYY8" s="301"/>
      <c r="BYZ8" s="301"/>
      <c r="BZA8" s="301"/>
      <c r="BZB8" s="301"/>
      <c r="BZC8" s="301"/>
      <c r="BZD8" s="301"/>
      <c r="BZE8" s="301"/>
      <c r="BZF8" s="301"/>
      <c r="BZG8" s="301"/>
      <c r="BZH8" s="301"/>
      <c r="BZI8" s="301"/>
      <c r="BZJ8" s="301"/>
      <c r="BZK8" s="301"/>
      <c r="BZL8" s="301"/>
      <c r="BZM8" s="301"/>
      <c r="BZN8" s="301"/>
      <c r="BZO8" s="301"/>
      <c r="BZP8" s="301"/>
      <c r="BZQ8" s="301"/>
      <c r="BZR8" s="301"/>
      <c r="BZS8" s="301"/>
      <c r="BZT8" s="301"/>
      <c r="BZU8" s="301"/>
      <c r="BZV8" s="301"/>
      <c r="BZW8" s="301"/>
      <c r="BZX8" s="301"/>
      <c r="BZY8" s="301"/>
      <c r="BZZ8" s="301"/>
      <c r="CAA8" s="301"/>
      <c r="CAB8" s="301"/>
      <c r="CAC8" s="301"/>
      <c r="CAD8" s="301"/>
      <c r="CAE8" s="301"/>
      <c r="CAF8" s="301"/>
      <c r="CAG8" s="301"/>
      <c r="CAH8" s="301"/>
      <c r="CAI8" s="301"/>
      <c r="CAJ8" s="301"/>
      <c r="CAK8" s="301"/>
      <c r="CAL8" s="301"/>
      <c r="CAM8" s="301"/>
      <c r="CAN8" s="301"/>
      <c r="CAO8" s="301"/>
      <c r="CAP8" s="301"/>
      <c r="CAQ8" s="301"/>
      <c r="CAR8" s="301"/>
      <c r="CAS8" s="301"/>
      <c r="CAT8" s="301"/>
      <c r="CAU8" s="301"/>
      <c r="CAV8" s="301"/>
      <c r="CAW8" s="301"/>
      <c r="CAX8" s="301"/>
      <c r="CAY8" s="301"/>
      <c r="CAZ8" s="301"/>
      <c r="CBA8" s="301"/>
      <c r="CBB8" s="301"/>
      <c r="CBC8" s="301"/>
      <c r="CBD8" s="301"/>
      <c r="CBE8" s="301"/>
      <c r="CBF8" s="301"/>
      <c r="CBG8" s="301"/>
      <c r="CBH8" s="301"/>
      <c r="CBI8" s="301"/>
      <c r="CBJ8" s="301"/>
      <c r="CBK8" s="301"/>
      <c r="CBL8" s="301"/>
      <c r="CBM8" s="301"/>
      <c r="CBN8" s="301"/>
      <c r="CBO8" s="301"/>
      <c r="CBP8" s="301"/>
      <c r="CBQ8" s="301"/>
      <c r="CBR8" s="301"/>
      <c r="CBS8" s="301"/>
      <c r="CBT8" s="301"/>
      <c r="CBU8" s="301"/>
      <c r="CBV8" s="301"/>
      <c r="CBW8" s="301"/>
      <c r="CBX8" s="301"/>
      <c r="CBY8" s="301"/>
      <c r="CBZ8" s="301"/>
      <c r="CCA8" s="301"/>
      <c r="CCB8" s="301"/>
      <c r="CCC8" s="301"/>
      <c r="CCD8" s="301"/>
      <c r="CCE8" s="301"/>
      <c r="CCF8" s="301"/>
      <c r="CCG8" s="301"/>
      <c r="CCH8" s="301"/>
      <c r="CCI8" s="301"/>
      <c r="CCJ8" s="301"/>
      <c r="CCK8" s="301"/>
      <c r="CCL8" s="301"/>
      <c r="CCM8" s="301"/>
      <c r="CCN8" s="301"/>
      <c r="CCO8" s="301"/>
      <c r="CCP8" s="301"/>
      <c r="CCQ8" s="301"/>
      <c r="CCR8" s="301"/>
      <c r="CCS8" s="301"/>
      <c r="CCT8" s="301"/>
      <c r="CCU8" s="301"/>
      <c r="CCV8" s="301"/>
      <c r="CCW8" s="301"/>
      <c r="CCX8" s="301"/>
      <c r="CCY8" s="301"/>
      <c r="CCZ8" s="301"/>
      <c r="CDA8" s="301"/>
      <c r="CDB8" s="301"/>
      <c r="CDC8" s="301"/>
      <c r="CDD8" s="301"/>
      <c r="CDE8" s="301"/>
      <c r="CDF8" s="301"/>
      <c r="CDG8" s="301"/>
      <c r="CDH8" s="301"/>
      <c r="CDI8" s="301"/>
      <c r="CDJ8" s="301"/>
      <c r="CDK8" s="301"/>
      <c r="CDL8" s="301"/>
      <c r="CDM8" s="301"/>
      <c r="CDN8" s="301"/>
      <c r="CDO8" s="301"/>
      <c r="CDP8" s="301"/>
      <c r="CDQ8" s="301"/>
      <c r="CDR8" s="301"/>
      <c r="CDS8" s="301"/>
      <c r="CDT8" s="301"/>
      <c r="CDU8" s="301"/>
      <c r="CDV8" s="301"/>
      <c r="CDW8" s="301"/>
      <c r="CDX8" s="301"/>
      <c r="CDY8" s="301"/>
      <c r="CDZ8" s="301"/>
      <c r="CEA8" s="301"/>
      <c r="CEB8" s="301"/>
      <c r="CEC8" s="301"/>
      <c r="CED8" s="301"/>
      <c r="CEE8" s="301"/>
      <c r="CEF8" s="301"/>
      <c r="CEG8" s="301"/>
      <c r="CEH8" s="301"/>
      <c r="CEI8" s="301"/>
      <c r="CEJ8" s="301"/>
      <c r="CEK8" s="301"/>
      <c r="CEL8" s="301"/>
      <c r="CEM8" s="301"/>
      <c r="CEN8" s="301"/>
      <c r="CEO8" s="301"/>
      <c r="CEP8" s="301"/>
      <c r="CEQ8" s="301"/>
      <c r="CER8" s="301"/>
      <c r="CES8" s="301"/>
      <c r="CET8" s="301"/>
      <c r="CEU8" s="301"/>
      <c r="CEV8" s="301"/>
      <c r="CEW8" s="301"/>
      <c r="CEX8" s="301"/>
      <c r="CEY8" s="301"/>
      <c r="CEZ8" s="301"/>
      <c r="CFA8" s="301"/>
      <c r="CFB8" s="301"/>
      <c r="CFC8" s="301"/>
      <c r="CFD8" s="301"/>
      <c r="CFE8" s="301"/>
      <c r="CFF8" s="301"/>
      <c r="CFG8" s="301"/>
      <c r="CFH8" s="301"/>
      <c r="CFI8" s="301"/>
      <c r="CFJ8" s="301"/>
      <c r="CFK8" s="301"/>
      <c r="CFL8" s="301"/>
      <c r="CFM8" s="301"/>
      <c r="CFN8" s="301"/>
      <c r="CFO8" s="301"/>
      <c r="CFP8" s="301"/>
      <c r="CFQ8" s="301"/>
      <c r="CFR8" s="301"/>
      <c r="CFS8" s="301"/>
      <c r="CFT8" s="301"/>
      <c r="CFU8" s="301"/>
      <c r="CFV8" s="301"/>
      <c r="CFW8" s="301"/>
      <c r="CFX8" s="301"/>
      <c r="CFY8" s="301"/>
      <c r="CFZ8" s="301"/>
      <c r="CGA8" s="301"/>
      <c r="CGB8" s="301"/>
      <c r="CGC8" s="301"/>
      <c r="CGD8" s="301"/>
      <c r="CGE8" s="301"/>
      <c r="CGF8" s="301"/>
      <c r="CGG8" s="301"/>
      <c r="CGH8" s="301"/>
      <c r="CGI8" s="301"/>
      <c r="CGJ8" s="301"/>
      <c r="CGK8" s="301"/>
      <c r="CGL8" s="301"/>
      <c r="CGM8" s="301"/>
      <c r="CGN8" s="301"/>
      <c r="CGO8" s="301"/>
      <c r="CGP8" s="301"/>
      <c r="CGQ8" s="301"/>
      <c r="CGR8" s="301"/>
      <c r="CGS8" s="301"/>
      <c r="CGT8" s="301"/>
      <c r="CGU8" s="301"/>
      <c r="CGV8" s="301"/>
      <c r="CGW8" s="301"/>
      <c r="CGX8" s="301"/>
      <c r="CGY8" s="301"/>
      <c r="CGZ8" s="301"/>
      <c r="CHA8" s="301"/>
      <c r="CHB8" s="301"/>
      <c r="CHC8" s="301"/>
      <c r="CHD8" s="301"/>
      <c r="CHE8" s="301"/>
      <c r="CHF8" s="301"/>
      <c r="CHG8" s="301"/>
      <c r="CHH8" s="301"/>
      <c r="CHI8" s="301"/>
      <c r="CHJ8" s="301"/>
      <c r="CHK8" s="301"/>
      <c r="CHL8" s="301"/>
      <c r="CHM8" s="301"/>
      <c r="CHN8" s="301"/>
      <c r="CHO8" s="301"/>
      <c r="CHP8" s="301"/>
      <c r="CHQ8" s="301"/>
      <c r="CHR8" s="301"/>
      <c r="CHS8" s="301"/>
      <c r="CHT8" s="301"/>
      <c r="CHU8" s="301"/>
      <c r="CHV8" s="301"/>
      <c r="CHW8" s="301"/>
      <c r="CHX8" s="301"/>
      <c r="CHY8" s="301"/>
      <c r="CHZ8" s="301"/>
      <c r="CIA8" s="301"/>
      <c r="CIB8" s="301"/>
      <c r="CIC8" s="301"/>
      <c r="CID8" s="301"/>
      <c r="CIE8" s="301"/>
      <c r="CIF8" s="301"/>
      <c r="CIG8" s="301"/>
      <c r="CIH8" s="301"/>
      <c r="CII8" s="301"/>
      <c r="CIJ8" s="301"/>
      <c r="CIK8" s="301"/>
      <c r="CIL8" s="301"/>
      <c r="CIM8" s="301"/>
      <c r="CIN8" s="301"/>
      <c r="CIO8" s="301"/>
      <c r="CIP8" s="301"/>
      <c r="CIQ8" s="301"/>
      <c r="CIR8" s="301"/>
      <c r="CIS8" s="301"/>
      <c r="CIT8" s="301"/>
      <c r="CIU8" s="301"/>
      <c r="CIV8" s="301"/>
      <c r="CIW8" s="301"/>
      <c r="CIX8" s="301"/>
      <c r="CIY8" s="301"/>
      <c r="CIZ8" s="301"/>
      <c r="CJA8" s="301"/>
      <c r="CJB8" s="301"/>
      <c r="CJC8" s="301"/>
      <c r="CJD8" s="301"/>
      <c r="CJE8" s="301"/>
      <c r="CJF8" s="301"/>
      <c r="CJG8" s="301"/>
      <c r="CJH8" s="301"/>
      <c r="CJI8" s="301"/>
      <c r="CJJ8" s="301"/>
      <c r="CJK8" s="301"/>
      <c r="CJL8" s="301"/>
      <c r="CJM8" s="301"/>
      <c r="CJN8" s="301"/>
      <c r="CJO8" s="301"/>
      <c r="CJP8" s="301"/>
      <c r="CJQ8" s="301"/>
      <c r="CJR8" s="301"/>
      <c r="CJS8" s="301"/>
      <c r="CJT8" s="301"/>
      <c r="CJU8" s="301"/>
      <c r="CJV8" s="301"/>
      <c r="CJW8" s="301"/>
      <c r="CJX8" s="301"/>
      <c r="CJY8" s="301"/>
      <c r="CJZ8" s="301"/>
      <c r="CKA8" s="301"/>
      <c r="CKB8" s="301"/>
      <c r="CKC8" s="301"/>
      <c r="CKD8" s="301"/>
      <c r="CKE8" s="301"/>
      <c r="CKF8" s="301"/>
      <c r="CKG8" s="301"/>
      <c r="CKH8" s="301"/>
      <c r="CKI8" s="301"/>
      <c r="CKJ8" s="301"/>
      <c r="CKK8" s="301"/>
      <c r="CKL8" s="301"/>
      <c r="CKM8" s="301"/>
      <c r="CKN8" s="301"/>
      <c r="CKO8" s="301"/>
      <c r="CKP8" s="301"/>
      <c r="CKQ8" s="301"/>
      <c r="CKR8" s="301"/>
      <c r="CKS8" s="301"/>
      <c r="CKT8" s="301"/>
      <c r="CKU8" s="301"/>
      <c r="CKV8" s="301"/>
      <c r="CKW8" s="301"/>
      <c r="CKX8" s="301"/>
      <c r="CKY8" s="301"/>
      <c r="CKZ8" s="301"/>
      <c r="CLA8" s="301"/>
      <c r="CLB8" s="301"/>
      <c r="CLC8" s="301"/>
      <c r="CLD8" s="301"/>
      <c r="CLE8" s="301"/>
      <c r="CLF8" s="301"/>
      <c r="CLG8" s="301"/>
      <c r="CLH8" s="301"/>
      <c r="CLI8" s="301"/>
      <c r="CLJ8" s="301"/>
      <c r="CLK8" s="301"/>
      <c r="CLL8" s="301"/>
      <c r="CLM8" s="301"/>
      <c r="CLN8" s="301"/>
      <c r="CLO8" s="301"/>
      <c r="CLP8" s="301"/>
      <c r="CLQ8" s="301"/>
      <c r="CLR8" s="301"/>
      <c r="CLS8" s="301"/>
      <c r="CLT8" s="301"/>
      <c r="CLU8" s="301"/>
      <c r="CLV8" s="301"/>
      <c r="CLW8" s="301"/>
      <c r="CLX8" s="301"/>
      <c r="CLY8" s="301"/>
      <c r="CLZ8" s="301"/>
      <c r="CMA8" s="301"/>
      <c r="CMB8" s="301"/>
      <c r="CMC8" s="301"/>
      <c r="CMD8" s="301"/>
      <c r="CME8" s="301"/>
      <c r="CMF8" s="301"/>
      <c r="CMG8" s="301"/>
      <c r="CMH8" s="301"/>
      <c r="CMI8" s="301"/>
      <c r="CMJ8" s="301"/>
      <c r="CMK8" s="301"/>
      <c r="CML8" s="301"/>
      <c r="CMM8" s="301"/>
      <c r="CMN8" s="301"/>
      <c r="CMO8" s="301"/>
      <c r="CMP8" s="301"/>
      <c r="CMQ8" s="301"/>
      <c r="CMR8" s="301"/>
      <c r="CMS8" s="301"/>
      <c r="CMT8" s="301"/>
      <c r="CMU8" s="301"/>
      <c r="CMV8" s="301"/>
      <c r="CMW8" s="301"/>
      <c r="CMX8" s="301"/>
      <c r="CMY8" s="301"/>
      <c r="CMZ8" s="301"/>
      <c r="CNA8" s="301"/>
      <c r="CNB8" s="301"/>
      <c r="CNC8" s="301"/>
      <c r="CND8" s="301"/>
      <c r="CNE8" s="301"/>
      <c r="CNF8" s="301"/>
      <c r="CNG8" s="301"/>
      <c r="CNH8" s="301"/>
      <c r="CNI8" s="301"/>
      <c r="CNJ8" s="301"/>
      <c r="CNK8" s="301"/>
      <c r="CNL8" s="301"/>
      <c r="CNM8" s="301"/>
      <c r="CNN8" s="301"/>
      <c r="CNO8" s="301"/>
      <c r="CNP8" s="301"/>
      <c r="CNQ8" s="301"/>
      <c r="CNR8" s="301"/>
      <c r="CNS8" s="301"/>
      <c r="CNT8" s="301"/>
      <c r="CNU8" s="301"/>
      <c r="CNV8" s="301"/>
      <c r="CNW8" s="301"/>
      <c r="CNX8" s="301"/>
      <c r="CNY8" s="301"/>
      <c r="CNZ8" s="301"/>
      <c r="COA8" s="301"/>
      <c r="COB8" s="301"/>
      <c r="COC8" s="301"/>
      <c r="COD8" s="301"/>
      <c r="COE8" s="301"/>
      <c r="COF8" s="301"/>
      <c r="COG8" s="301"/>
      <c r="COH8" s="301"/>
      <c r="COI8" s="301"/>
      <c r="COJ8" s="301"/>
      <c r="COK8" s="301"/>
      <c r="COL8" s="301"/>
      <c r="COM8" s="301"/>
      <c r="CON8" s="301"/>
      <c r="COO8" s="301"/>
      <c r="COP8" s="301"/>
      <c r="COQ8" s="301"/>
      <c r="COR8" s="301"/>
      <c r="COS8" s="301"/>
      <c r="COT8" s="301"/>
      <c r="COU8" s="301"/>
      <c r="COV8" s="301"/>
      <c r="COW8" s="301"/>
      <c r="COX8" s="301"/>
      <c r="COY8" s="301"/>
      <c r="COZ8" s="301"/>
      <c r="CPA8" s="301"/>
      <c r="CPB8" s="301"/>
      <c r="CPC8" s="301"/>
      <c r="CPD8" s="301"/>
      <c r="CPE8" s="301"/>
      <c r="CPF8" s="301"/>
      <c r="CPG8" s="301"/>
      <c r="CPH8" s="301"/>
      <c r="CPI8" s="301"/>
      <c r="CPJ8" s="301"/>
      <c r="CPK8" s="301"/>
      <c r="CPL8" s="301"/>
      <c r="CPM8" s="301"/>
      <c r="CPN8" s="301"/>
      <c r="CPO8" s="301"/>
      <c r="CPP8" s="301"/>
      <c r="CPQ8" s="301"/>
      <c r="CPR8" s="301"/>
      <c r="CPS8" s="301"/>
      <c r="CPT8" s="301"/>
      <c r="CPU8" s="301"/>
      <c r="CPV8" s="301"/>
      <c r="CPW8" s="301"/>
      <c r="CPX8" s="301"/>
      <c r="CPY8" s="301"/>
      <c r="CPZ8" s="301"/>
      <c r="CQA8" s="301"/>
      <c r="CQB8" s="301"/>
      <c r="CQC8" s="301"/>
      <c r="CQD8" s="301"/>
      <c r="CQE8" s="301"/>
      <c r="CQF8" s="301"/>
      <c r="CQG8" s="301"/>
      <c r="CQH8" s="301"/>
      <c r="CQI8" s="301"/>
      <c r="CQJ8" s="301"/>
      <c r="CQK8" s="301"/>
      <c r="CQL8" s="301"/>
      <c r="CQM8" s="301"/>
      <c r="CQN8" s="301"/>
      <c r="CQO8" s="301"/>
      <c r="CQP8" s="301"/>
      <c r="CQQ8" s="301"/>
      <c r="CQR8" s="301"/>
      <c r="CQS8" s="301"/>
      <c r="CQT8" s="301"/>
      <c r="CQU8" s="301"/>
      <c r="CQV8" s="301"/>
      <c r="CQW8" s="301"/>
      <c r="CQX8" s="301"/>
      <c r="CQY8" s="301"/>
      <c r="CQZ8" s="301"/>
      <c r="CRA8" s="301"/>
      <c r="CRB8" s="301"/>
      <c r="CRC8" s="301"/>
      <c r="CRD8" s="301"/>
      <c r="CRE8" s="301"/>
      <c r="CRF8" s="301"/>
      <c r="CRG8" s="301"/>
      <c r="CRH8" s="301"/>
      <c r="CRI8" s="301"/>
      <c r="CRJ8" s="301"/>
      <c r="CRK8" s="301"/>
      <c r="CRL8" s="301"/>
      <c r="CRM8" s="301"/>
      <c r="CRN8" s="301"/>
      <c r="CRO8" s="301"/>
      <c r="CRP8" s="301"/>
      <c r="CRQ8" s="301"/>
      <c r="CRR8" s="301"/>
      <c r="CRS8" s="301"/>
      <c r="CRT8" s="301"/>
      <c r="CRU8" s="301"/>
      <c r="CRV8" s="301"/>
      <c r="CRW8" s="301"/>
      <c r="CRX8" s="301"/>
      <c r="CRY8" s="301"/>
      <c r="CRZ8" s="301"/>
      <c r="CSA8" s="301"/>
      <c r="CSB8" s="301"/>
      <c r="CSC8" s="301"/>
      <c r="CSD8" s="301"/>
      <c r="CSE8" s="301"/>
      <c r="CSF8" s="301"/>
      <c r="CSG8" s="301"/>
      <c r="CSH8" s="301"/>
      <c r="CSI8" s="301"/>
      <c r="CSJ8" s="301"/>
      <c r="CSK8" s="301"/>
      <c r="CSL8" s="301"/>
      <c r="CSM8" s="301"/>
      <c r="CSN8" s="301"/>
      <c r="CSO8" s="301"/>
      <c r="CSP8" s="301"/>
      <c r="CSQ8" s="301"/>
      <c r="CSR8" s="301"/>
      <c r="CSS8" s="301"/>
      <c r="CST8" s="301"/>
      <c r="CSU8" s="301"/>
      <c r="CSV8" s="301"/>
      <c r="CSW8" s="301"/>
      <c r="CSX8" s="301"/>
      <c r="CSY8" s="301"/>
      <c r="CSZ8" s="301"/>
      <c r="CTA8" s="301"/>
      <c r="CTB8" s="301"/>
      <c r="CTC8" s="301"/>
      <c r="CTD8" s="301"/>
      <c r="CTE8" s="301"/>
      <c r="CTF8" s="301"/>
      <c r="CTG8" s="301"/>
      <c r="CTH8" s="301"/>
      <c r="CTI8" s="301"/>
      <c r="CTJ8" s="301"/>
      <c r="CTK8" s="301"/>
      <c r="CTL8" s="301"/>
      <c r="CTM8" s="301"/>
      <c r="CTN8" s="301"/>
      <c r="CTO8" s="301"/>
      <c r="CTP8" s="301"/>
      <c r="CTQ8" s="301"/>
      <c r="CTR8" s="301"/>
      <c r="CTS8" s="301"/>
      <c r="CTT8" s="301"/>
      <c r="CTU8" s="301"/>
      <c r="CTV8" s="301"/>
      <c r="CTW8" s="301"/>
      <c r="CTX8" s="301"/>
      <c r="CTY8" s="301"/>
      <c r="CTZ8" s="301"/>
      <c r="CUA8" s="301"/>
      <c r="CUB8" s="301"/>
      <c r="CUC8" s="301"/>
      <c r="CUD8" s="301"/>
      <c r="CUE8" s="301"/>
      <c r="CUF8" s="301"/>
      <c r="CUG8" s="301"/>
      <c r="CUH8" s="301"/>
      <c r="CUI8" s="301"/>
      <c r="CUJ8" s="301"/>
      <c r="CUK8" s="301"/>
      <c r="CUL8" s="301"/>
      <c r="CUM8" s="301"/>
      <c r="CUN8" s="301"/>
      <c r="CUO8" s="301"/>
      <c r="CUP8" s="301"/>
      <c r="CUQ8" s="301"/>
      <c r="CUR8" s="301"/>
      <c r="CUS8" s="301"/>
      <c r="CUT8" s="301"/>
      <c r="CUU8" s="301"/>
      <c r="CUV8" s="301"/>
      <c r="CUW8" s="301"/>
      <c r="CUX8" s="301"/>
      <c r="CUY8" s="301"/>
      <c r="CUZ8" s="301"/>
      <c r="CVA8" s="301"/>
      <c r="CVB8" s="301"/>
      <c r="CVC8" s="301"/>
      <c r="CVD8" s="301"/>
      <c r="CVE8" s="301"/>
      <c r="CVF8" s="301"/>
      <c r="CVG8" s="301"/>
      <c r="CVH8" s="301"/>
      <c r="CVI8" s="301"/>
      <c r="CVJ8" s="301"/>
      <c r="CVK8" s="301"/>
      <c r="CVL8" s="301"/>
      <c r="CVM8" s="301"/>
      <c r="CVN8" s="301"/>
      <c r="CVO8" s="301"/>
      <c r="CVP8" s="301"/>
      <c r="CVQ8" s="301"/>
      <c r="CVR8" s="301"/>
      <c r="CVS8" s="301"/>
      <c r="CVT8" s="301"/>
      <c r="CVU8" s="301"/>
      <c r="CVV8" s="301"/>
      <c r="CVW8" s="301"/>
      <c r="CVX8" s="301"/>
      <c r="CVY8" s="301"/>
      <c r="CVZ8" s="301"/>
      <c r="CWA8" s="301"/>
      <c r="CWB8" s="301"/>
      <c r="CWC8" s="301"/>
      <c r="CWD8" s="301"/>
      <c r="CWE8" s="301"/>
      <c r="CWF8" s="301"/>
      <c r="CWG8" s="301"/>
      <c r="CWH8" s="301"/>
      <c r="CWI8" s="301"/>
      <c r="CWJ8" s="301"/>
      <c r="CWK8" s="301"/>
      <c r="CWL8" s="301"/>
      <c r="CWM8" s="301"/>
      <c r="CWN8" s="301"/>
      <c r="CWO8" s="301"/>
      <c r="CWP8" s="301"/>
      <c r="CWQ8" s="301"/>
      <c r="CWR8" s="301"/>
      <c r="CWS8" s="301"/>
      <c r="CWT8" s="301"/>
      <c r="CWU8" s="301"/>
      <c r="CWV8" s="301"/>
      <c r="CWW8" s="301"/>
      <c r="CWX8" s="301"/>
      <c r="CWY8" s="301"/>
      <c r="CWZ8" s="301"/>
      <c r="CXA8" s="301"/>
      <c r="CXB8" s="301"/>
      <c r="CXC8" s="301"/>
      <c r="CXD8" s="301"/>
      <c r="CXE8" s="301"/>
      <c r="CXF8" s="301"/>
      <c r="CXG8" s="301"/>
      <c r="CXH8" s="301"/>
      <c r="CXI8" s="301"/>
      <c r="CXJ8" s="301"/>
      <c r="CXK8" s="301"/>
      <c r="CXL8" s="301"/>
      <c r="CXM8" s="301"/>
      <c r="CXN8" s="301"/>
      <c r="CXO8" s="301"/>
      <c r="CXP8" s="301"/>
      <c r="CXQ8" s="301"/>
      <c r="CXR8" s="301"/>
      <c r="CXS8" s="301"/>
      <c r="CXT8" s="301"/>
      <c r="CXU8" s="301"/>
      <c r="CXV8" s="301"/>
      <c r="CXW8" s="301"/>
      <c r="CXX8" s="301"/>
      <c r="CXY8" s="301"/>
      <c r="CXZ8" s="301"/>
      <c r="CYA8" s="301"/>
      <c r="CYB8" s="301"/>
      <c r="CYC8" s="301"/>
      <c r="CYD8" s="301"/>
      <c r="CYE8" s="301"/>
      <c r="CYF8" s="301"/>
      <c r="CYG8" s="301"/>
      <c r="CYH8" s="301"/>
      <c r="CYI8" s="301"/>
      <c r="CYJ8" s="301"/>
      <c r="CYK8" s="301"/>
      <c r="CYL8" s="301"/>
      <c r="CYM8" s="301"/>
      <c r="CYN8" s="301"/>
      <c r="CYO8" s="301"/>
      <c r="CYP8" s="301"/>
      <c r="CYQ8" s="301"/>
      <c r="CYR8" s="301"/>
      <c r="CYS8" s="301"/>
      <c r="CYT8" s="301"/>
      <c r="CYU8" s="301"/>
      <c r="CYV8" s="301"/>
      <c r="CYW8" s="301"/>
      <c r="CYX8" s="301"/>
      <c r="CYY8" s="301"/>
      <c r="CYZ8" s="301"/>
      <c r="CZA8" s="301"/>
      <c r="CZB8" s="301"/>
      <c r="CZC8" s="301"/>
      <c r="CZD8" s="301"/>
      <c r="CZE8" s="301"/>
      <c r="CZF8" s="301"/>
      <c r="CZG8" s="301"/>
      <c r="CZH8" s="301"/>
      <c r="CZI8" s="301"/>
      <c r="CZJ8" s="301"/>
      <c r="CZK8" s="301"/>
      <c r="CZL8" s="301"/>
      <c r="CZM8" s="301"/>
      <c r="CZN8" s="301"/>
      <c r="CZO8" s="301"/>
      <c r="CZP8" s="301"/>
      <c r="CZQ8" s="301"/>
      <c r="CZR8" s="301"/>
      <c r="CZS8" s="301"/>
      <c r="CZT8" s="301"/>
      <c r="CZU8" s="301"/>
      <c r="CZV8" s="301"/>
      <c r="CZW8" s="301"/>
      <c r="CZX8" s="301"/>
      <c r="CZY8" s="301"/>
      <c r="CZZ8" s="301"/>
      <c r="DAA8" s="301"/>
      <c r="DAB8" s="301"/>
      <c r="DAC8" s="301"/>
      <c r="DAD8" s="301"/>
      <c r="DAE8" s="301"/>
      <c r="DAF8" s="301"/>
      <c r="DAG8" s="301"/>
      <c r="DAH8" s="301"/>
      <c r="DAI8" s="301"/>
      <c r="DAJ8" s="301"/>
      <c r="DAK8" s="301"/>
      <c r="DAL8" s="301"/>
      <c r="DAM8" s="301"/>
      <c r="DAN8" s="301"/>
      <c r="DAO8" s="301"/>
      <c r="DAP8" s="301"/>
      <c r="DAQ8" s="301"/>
      <c r="DAR8" s="301"/>
      <c r="DAS8" s="301"/>
      <c r="DAT8" s="301"/>
      <c r="DAU8" s="301"/>
      <c r="DAV8" s="301"/>
      <c r="DAW8" s="301"/>
      <c r="DAX8" s="301"/>
      <c r="DAY8" s="301"/>
      <c r="DAZ8" s="301"/>
      <c r="DBA8" s="301"/>
      <c r="DBB8" s="301"/>
      <c r="DBC8" s="301"/>
      <c r="DBD8" s="301"/>
      <c r="DBE8" s="301"/>
      <c r="DBF8" s="301"/>
      <c r="DBG8" s="301"/>
      <c r="DBH8" s="301"/>
      <c r="DBI8" s="301"/>
      <c r="DBJ8" s="301"/>
      <c r="DBK8" s="301"/>
      <c r="DBL8" s="301"/>
      <c r="DBM8" s="301"/>
      <c r="DBN8" s="301"/>
      <c r="DBO8" s="301"/>
      <c r="DBP8" s="301"/>
      <c r="DBQ8" s="301"/>
      <c r="DBR8" s="301"/>
      <c r="DBS8" s="301"/>
      <c r="DBT8" s="301"/>
      <c r="DBU8" s="301"/>
      <c r="DBV8" s="301"/>
      <c r="DBW8" s="301"/>
      <c r="DBX8" s="301"/>
      <c r="DBY8" s="301"/>
      <c r="DBZ8" s="301"/>
      <c r="DCA8" s="301"/>
      <c r="DCB8" s="301"/>
      <c r="DCC8" s="301"/>
      <c r="DCD8" s="301"/>
      <c r="DCE8" s="301"/>
      <c r="DCF8" s="301"/>
      <c r="DCG8" s="301"/>
      <c r="DCH8" s="301"/>
      <c r="DCI8" s="301"/>
      <c r="DCJ8" s="301"/>
      <c r="DCK8" s="301"/>
      <c r="DCL8" s="301"/>
      <c r="DCM8" s="301"/>
      <c r="DCN8" s="301"/>
      <c r="DCO8" s="301"/>
      <c r="DCP8" s="301"/>
      <c r="DCQ8" s="301"/>
      <c r="DCR8" s="301"/>
      <c r="DCS8" s="301"/>
      <c r="DCT8" s="301"/>
      <c r="DCU8" s="301"/>
      <c r="DCV8" s="301"/>
      <c r="DCW8" s="301"/>
      <c r="DCX8" s="301"/>
      <c r="DCY8" s="301"/>
      <c r="DCZ8" s="301"/>
      <c r="DDA8" s="301"/>
      <c r="DDB8" s="301"/>
      <c r="DDC8" s="301"/>
      <c r="DDD8" s="301"/>
      <c r="DDE8" s="301"/>
      <c r="DDF8" s="301"/>
      <c r="DDG8" s="301"/>
      <c r="DDH8" s="301"/>
      <c r="DDI8" s="301"/>
      <c r="DDJ8" s="301"/>
      <c r="DDK8" s="301"/>
      <c r="DDL8" s="301"/>
      <c r="DDM8" s="301"/>
      <c r="DDN8" s="301"/>
      <c r="DDO8" s="301"/>
      <c r="DDP8" s="301"/>
      <c r="DDQ8" s="301"/>
      <c r="DDR8" s="301"/>
      <c r="DDS8" s="301"/>
      <c r="DDT8" s="301"/>
      <c r="DDU8" s="301"/>
      <c r="DDV8" s="301"/>
      <c r="DDW8" s="301"/>
      <c r="DDX8" s="301"/>
      <c r="DDY8" s="301"/>
      <c r="DDZ8" s="301"/>
      <c r="DEA8" s="301"/>
      <c r="DEB8" s="301"/>
      <c r="DEC8" s="301"/>
      <c r="DED8" s="301"/>
      <c r="DEE8" s="301"/>
      <c r="DEF8" s="301"/>
      <c r="DEG8" s="301"/>
      <c r="DEH8" s="301"/>
      <c r="DEI8" s="301"/>
      <c r="DEJ8" s="301"/>
      <c r="DEK8" s="301"/>
      <c r="DEL8" s="301"/>
      <c r="DEM8" s="301"/>
      <c r="DEN8" s="301"/>
      <c r="DEO8" s="301"/>
      <c r="DEP8" s="301"/>
      <c r="DEQ8" s="301"/>
      <c r="DER8" s="301"/>
      <c r="DES8" s="301"/>
      <c r="DET8" s="301"/>
      <c r="DEU8" s="301"/>
      <c r="DEV8" s="301"/>
      <c r="DEW8" s="301"/>
      <c r="DEX8" s="301"/>
      <c r="DEY8" s="301"/>
      <c r="DEZ8" s="301"/>
      <c r="DFA8" s="301"/>
      <c r="DFB8" s="301"/>
      <c r="DFC8" s="301"/>
      <c r="DFD8" s="301"/>
      <c r="DFE8" s="301"/>
      <c r="DFF8" s="301"/>
      <c r="DFG8" s="301"/>
      <c r="DFH8" s="301"/>
      <c r="DFI8" s="301"/>
      <c r="DFJ8" s="301"/>
      <c r="DFK8" s="301"/>
      <c r="DFL8" s="301"/>
      <c r="DFM8" s="301"/>
      <c r="DFN8" s="301"/>
      <c r="DFO8" s="301"/>
      <c r="DFP8" s="301"/>
      <c r="DFQ8" s="301"/>
      <c r="DFR8" s="301"/>
      <c r="DFS8" s="301"/>
      <c r="DFT8" s="301"/>
      <c r="DFU8" s="301"/>
      <c r="DFV8" s="301"/>
      <c r="DFW8" s="301"/>
      <c r="DFX8" s="301"/>
      <c r="DFY8" s="301"/>
      <c r="DFZ8" s="301"/>
      <c r="DGA8" s="301"/>
      <c r="DGB8" s="301"/>
      <c r="DGC8" s="301"/>
      <c r="DGD8" s="301"/>
      <c r="DGE8" s="301"/>
      <c r="DGF8" s="301"/>
      <c r="DGG8" s="301"/>
      <c r="DGH8" s="301"/>
      <c r="DGI8" s="301"/>
      <c r="DGJ8" s="301"/>
      <c r="DGK8" s="301"/>
      <c r="DGL8" s="301"/>
      <c r="DGM8" s="301"/>
      <c r="DGN8" s="301"/>
      <c r="DGO8" s="301"/>
      <c r="DGP8" s="301"/>
      <c r="DGQ8" s="301"/>
      <c r="DGR8" s="301"/>
      <c r="DGS8" s="301"/>
      <c r="DGT8" s="301"/>
      <c r="DGU8" s="301"/>
      <c r="DGV8" s="301"/>
      <c r="DGW8" s="301"/>
      <c r="DGX8" s="301"/>
      <c r="DGY8" s="301"/>
      <c r="DGZ8" s="301"/>
      <c r="DHA8" s="301"/>
      <c r="DHB8" s="301"/>
      <c r="DHC8" s="301"/>
      <c r="DHD8" s="301"/>
      <c r="DHE8" s="301"/>
      <c r="DHF8" s="301"/>
      <c r="DHG8" s="301"/>
      <c r="DHH8" s="301"/>
      <c r="DHI8" s="301"/>
      <c r="DHJ8" s="301"/>
      <c r="DHK8" s="301"/>
      <c r="DHL8" s="301"/>
      <c r="DHM8" s="301"/>
      <c r="DHN8" s="301"/>
      <c r="DHO8" s="301"/>
      <c r="DHP8" s="301"/>
      <c r="DHQ8" s="301"/>
      <c r="DHR8" s="301"/>
      <c r="DHS8" s="301"/>
      <c r="DHT8" s="301"/>
      <c r="DHU8" s="301"/>
      <c r="DHV8" s="301"/>
      <c r="DHW8" s="301"/>
      <c r="DHX8" s="301"/>
      <c r="DHY8" s="301"/>
      <c r="DHZ8" s="301"/>
      <c r="DIA8" s="301"/>
      <c r="DIB8" s="301"/>
      <c r="DIC8" s="301"/>
      <c r="DID8" s="301"/>
      <c r="DIE8" s="301"/>
      <c r="DIF8" s="301"/>
      <c r="DIG8" s="301"/>
      <c r="DIH8" s="301"/>
      <c r="DII8" s="301"/>
      <c r="DIJ8" s="301"/>
      <c r="DIK8" s="301"/>
      <c r="DIL8" s="301"/>
      <c r="DIM8" s="301"/>
      <c r="DIN8" s="301"/>
      <c r="DIO8" s="301"/>
      <c r="DIP8" s="301"/>
      <c r="DIQ8" s="301"/>
      <c r="DIR8" s="301"/>
      <c r="DIS8" s="301"/>
      <c r="DIT8" s="301"/>
      <c r="DIU8" s="301"/>
      <c r="DIV8" s="301"/>
      <c r="DIW8" s="301"/>
      <c r="DIX8" s="301"/>
      <c r="DIY8" s="301"/>
      <c r="DIZ8" s="301"/>
      <c r="DJA8" s="301"/>
      <c r="DJB8" s="301"/>
      <c r="DJC8" s="301"/>
      <c r="DJD8" s="301"/>
      <c r="DJE8" s="301"/>
      <c r="DJF8" s="301"/>
      <c r="DJG8" s="301"/>
      <c r="DJH8" s="301"/>
      <c r="DJI8" s="301"/>
      <c r="DJJ8" s="301"/>
      <c r="DJK8" s="301"/>
      <c r="DJL8" s="301"/>
      <c r="DJM8" s="301"/>
      <c r="DJN8" s="301"/>
      <c r="DJO8" s="301"/>
      <c r="DJP8" s="301"/>
      <c r="DJQ8" s="301"/>
      <c r="DJR8" s="301"/>
      <c r="DJS8" s="301"/>
      <c r="DJT8" s="301"/>
      <c r="DJU8" s="301"/>
      <c r="DJV8" s="301"/>
      <c r="DJW8" s="301"/>
      <c r="DJX8" s="301"/>
      <c r="DJY8" s="301"/>
      <c r="DJZ8" s="301"/>
      <c r="DKA8" s="301"/>
      <c r="DKB8" s="301"/>
      <c r="DKC8" s="301"/>
      <c r="DKD8" s="301"/>
      <c r="DKE8" s="301"/>
      <c r="DKF8" s="301"/>
      <c r="DKG8" s="301"/>
      <c r="DKH8" s="301"/>
      <c r="DKI8" s="301"/>
      <c r="DKJ8" s="301"/>
      <c r="DKK8" s="301"/>
      <c r="DKL8" s="301"/>
      <c r="DKM8" s="301"/>
      <c r="DKN8" s="301"/>
      <c r="DKO8" s="301"/>
      <c r="DKP8" s="301"/>
      <c r="DKQ8" s="301"/>
      <c r="DKR8" s="301"/>
      <c r="DKS8" s="301"/>
      <c r="DKT8" s="301"/>
      <c r="DKU8" s="301"/>
      <c r="DKV8" s="301"/>
      <c r="DKW8" s="301"/>
      <c r="DKX8" s="301"/>
      <c r="DKY8" s="301"/>
      <c r="DKZ8" s="301"/>
      <c r="DLA8" s="301"/>
      <c r="DLB8" s="301"/>
      <c r="DLC8" s="301"/>
      <c r="DLD8" s="301"/>
      <c r="DLE8" s="301"/>
      <c r="DLF8" s="301"/>
      <c r="DLG8" s="301"/>
      <c r="DLH8" s="301"/>
      <c r="DLI8" s="301"/>
      <c r="DLJ8" s="301"/>
      <c r="DLK8" s="301"/>
      <c r="DLL8" s="301"/>
      <c r="DLM8" s="301"/>
      <c r="DLN8" s="301"/>
      <c r="DLO8" s="301"/>
      <c r="DLP8" s="301"/>
      <c r="DLQ8" s="301"/>
      <c r="DLR8" s="301"/>
      <c r="DLS8" s="301"/>
      <c r="DLT8" s="301"/>
      <c r="DLU8" s="301"/>
      <c r="DLV8" s="301"/>
      <c r="DLW8" s="301"/>
      <c r="DLX8" s="301"/>
      <c r="DLY8" s="301"/>
      <c r="DLZ8" s="301"/>
      <c r="DMA8" s="301"/>
      <c r="DMB8" s="301"/>
      <c r="DMC8" s="301"/>
      <c r="DMD8" s="301"/>
      <c r="DME8" s="301"/>
      <c r="DMF8" s="301"/>
      <c r="DMG8" s="301"/>
      <c r="DMH8" s="301"/>
      <c r="DMI8" s="301"/>
      <c r="DMJ8" s="301"/>
      <c r="DMK8" s="301"/>
      <c r="DML8" s="301"/>
      <c r="DMM8" s="301"/>
      <c r="DMN8" s="301"/>
      <c r="DMO8" s="301"/>
      <c r="DMP8" s="301"/>
      <c r="DMQ8" s="301"/>
      <c r="DMR8" s="301"/>
      <c r="DMS8" s="301"/>
      <c r="DMT8" s="301"/>
      <c r="DMU8" s="301"/>
      <c r="DMV8" s="301"/>
      <c r="DMW8" s="301"/>
      <c r="DMX8" s="301"/>
      <c r="DMY8" s="301"/>
      <c r="DMZ8" s="301"/>
      <c r="DNA8" s="301"/>
      <c r="DNB8" s="301"/>
      <c r="DNC8" s="301"/>
      <c r="DND8" s="301"/>
      <c r="DNE8" s="301"/>
      <c r="DNF8" s="301"/>
      <c r="DNG8" s="301"/>
      <c r="DNH8" s="301"/>
      <c r="DNI8" s="301"/>
      <c r="DNJ8" s="301"/>
      <c r="DNK8" s="301"/>
      <c r="DNL8" s="301"/>
      <c r="DNM8" s="301"/>
      <c r="DNN8" s="301"/>
      <c r="DNO8" s="301"/>
      <c r="DNP8" s="301"/>
      <c r="DNQ8" s="301"/>
      <c r="DNR8" s="301"/>
      <c r="DNS8" s="301"/>
      <c r="DNT8" s="301"/>
      <c r="DNU8" s="301"/>
      <c r="DNV8" s="301"/>
      <c r="DNW8" s="301"/>
      <c r="DNX8" s="301"/>
      <c r="DNY8" s="301"/>
      <c r="DNZ8" s="301"/>
      <c r="DOA8" s="301"/>
      <c r="DOB8" s="301"/>
      <c r="DOC8" s="301"/>
      <c r="DOD8" s="301"/>
      <c r="DOE8" s="301"/>
      <c r="DOF8" s="301"/>
      <c r="DOG8" s="301"/>
      <c r="DOH8" s="301"/>
      <c r="DOI8" s="301"/>
      <c r="DOJ8" s="301"/>
      <c r="DOK8" s="301"/>
      <c r="DOL8" s="301"/>
      <c r="DOM8" s="301"/>
      <c r="DON8" s="301"/>
      <c r="DOO8" s="301"/>
      <c r="DOP8" s="301"/>
      <c r="DOQ8" s="301"/>
      <c r="DOR8" s="301"/>
      <c r="DOS8" s="301"/>
      <c r="DOT8" s="301"/>
      <c r="DOU8" s="301"/>
      <c r="DOV8" s="301"/>
      <c r="DOW8" s="301"/>
      <c r="DOX8" s="301"/>
      <c r="DOY8" s="301"/>
      <c r="DOZ8" s="301"/>
      <c r="DPA8" s="301"/>
      <c r="DPB8" s="301"/>
      <c r="DPC8" s="301"/>
      <c r="DPD8" s="301"/>
      <c r="DPE8" s="301"/>
      <c r="DPF8" s="301"/>
      <c r="DPG8" s="301"/>
      <c r="DPH8" s="301"/>
      <c r="DPI8" s="301"/>
      <c r="DPJ8" s="301"/>
      <c r="DPK8" s="301"/>
      <c r="DPL8" s="301"/>
      <c r="DPM8" s="301"/>
      <c r="DPN8" s="301"/>
      <c r="DPO8" s="301"/>
      <c r="DPP8" s="301"/>
      <c r="DPQ8" s="301"/>
      <c r="DPR8" s="301"/>
      <c r="DPS8" s="301"/>
      <c r="DPT8" s="301"/>
      <c r="DPU8" s="301"/>
      <c r="DPV8" s="301"/>
      <c r="DPW8" s="301"/>
      <c r="DPX8" s="301"/>
      <c r="DPY8" s="301"/>
      <c r="DPZ8" s="301"/>
      <c r="DQA8" s="301"/>
      <c r="DQB8" s="301"/>
      <c r="DQC8" s="301"/>
      <c r="DQD8" s="301"/>
      <c r="DQE8" s="301"/>
      <c r="DQF8" s="301"/>
      <c r="DQG8" s="301"/>
      <c r="DQH8" s="301"/>
      <c r="DQI8" s="301"/>
      <c r="DQJ8" s="301"/>
      <c r="DQK8" s="301"/>
      <c r="DQL8" s="301"/>
      <c r="DQM8" s="301"/>
      <c r="DQN8" s="301"/>
      <c r="DQO8" s="301"/>
      <c r="DQP8" s="301"/>
      <c r="DQQ8" s="301"/>
      <c r="DQR8" s="301"/>
      <c r="DQS8" s="301"/>
      <c r="DQT8" s="301"/>
      <c r="DQU8" s="301"/>
      <c r="DQV8" s="301"/>
      <c r="DQW8" s="301"/>
      <c r="DQX8" s="301"/>
      <c r="DQY8" s="301"/>
      <c r="DQZ8" s="301"/>
      <c r="DRA8" s="301"/>
      <c r="DRB8" s="301"/>
      <c r="DRC8" s="301"/>
      <c r="DRD8" s="301"/>
      <c r="DRE8" s="301"/>
      <c r="DRF8" s="301"/>
      <c r="DRG8" s="301"/>
      <c r="DRH8" s="301"/>
      <c r="DRI8" s="301"/>
      <c r="DRJ8" s="301"/>
      <c r="DRK8" s="301"/>
      <c r="DRL8" s="301"/>
      <c r="DRM8" s="301"/>
      <c r="DRN8" s="301"/>
      <c r="DRO8" s="301"/>
      <c r="DRP8" s="301"/>
      <c r="DRQ8" s="301"/>
      <c r="DRR8" s="301"/>
      <c r="DRS8" s="301"/>
      <c r="DRT8" s="301"/>
      <c r="DRU8" s="301"/>
      <c r="DRV8" s="301"/>
      <c r="DRW8" s="301"/>
      <c r="DRX8" s="301"/>
      <c r="DRY8" s="301"/>
      <c r="DRZ8" s="301"/>
      <c r="DSA8" s="301"/>
      <c r="DSB8" s="301"/>
      <c r="DSC8" s="301"/>
      <c r="DSD8" s="301"/>
      <c r="DSE8" s="301"/>
      <c r="DSF8" s="301"/>
      <c r="DSG8" s="301"/>
      <c r="DSH8" s="301"/>
      <c r="DSI8" s="301"/>
      <c r="DSJ8" s="301"/>
      <c r="DSK8" s="301"/>
      <c r="DSL8" s="301"/>
      <c r="DSM8" s="301"/>
      <c r="DSN8" s="301"/>
      <c r="DSO8" s="301"/>
      <c r="DSP8" s="301"/>
      <c r="DSQ8" s="301"/>
      <c r="DSR8" s="301"/>
      <c r="DSS8" s="301"/>
      <c r="DST8" s="301"/>
      <c r="DSU8" s="301"/>
      <c r="DSV8" s="301"/>
      <c r="DSW8" s="301"/>
      <c r="DSX8" s="301"/>
      <c r="DSY8" s="301"/>
      <c r="DSZ8" s="301"/>
      <c r="DTA8" s="301"/>
      <c r="DTB8" s="301"/>
      <c r="DTC8" s="301"/>
      <c r="DTD8" s="301"/>
      <c r="DTE8" s="301"/>
      <c r="DTF8" s="301"/>
      <c r="DTG8" s="301"/>
      <c r="DTH8" s="301"/>
      <c r="DTI8" s="301"/>
      <c r="DTJ8" s="301"/>
      <c r="DTK8" s="301"/>
      <c r="DTL8" s="301"/>
      <c r="DTM8" s="301"/>
      <c r="DTN8" s="301"/>
      <c r="DTO8" s="301"/>
      <c r="DTP8" s="301"/>
      <c r="DTQ8" s="301"/>
      <c r="DTR8" s="301"/>
      <c r="DTS8" s="301"/>
      <c r="DTT8" s="301"/>
      <c r="DTU8" s="301"/>
      <c r="DTV8" s="301"/>
      <c r="DTW8" s="301"/>
      <c r="DTX8" s="301"/>
      <c r="DTY8" s="301"/>
      <c r="DTZ8" s="301"/>
      <c r="DUA8" s="301"/>
      <c r="DUB8" s="301"/>
      <c r="DUC8" s="301"/>
      <c r="DUD8" s="301"/>
      <c r="DUE8" s="301"/>
      <c r="DUF8" s="301"/>
      <c r="DUG8" s="301"/>
      <c r="DUH8" s="301"/>
      <c r="DUI8" s="301"/>
      <c r="DUJ8" s="301"/>
      <c r="DUK8" s="301"/>
      <c r="DUL8" s="301"/>
      <c r="DUM8" s="301"/>
      <c r="DUN8" s="301"/>
      <c r="DUO8" s="301"/>
      <c r="DUP8" s="301"/>
      <c r="DUQ8" s="301"/>
      <c r="DUR8" s="301"/>
      <c r="DUS8" s="301"/>
      <c r="DUT8" s="301"/>
      <c r="DUU8" s="301"/>
      <c r="DUV8" s="301"/>
      <c r="DUW8" s="301"/>
      <c r="DUX8" s="301"/>
      <c r="DUY8" s="301"/>
      <c r="DUZ8" s="301"/>
      <c r="DVA8" s="301"/>
      <c r="DVB8" s="301"/>
      <c r="DVC8" s="301"/>
      <c r="DVD8" s="301"/>
      <c r="DVE8" s="301"/>
      <c r="DVF8" s="301"/>
      <c r="DVG8" s="301"/>
      <c r="DVH8" s="301"/>
      <c r="DVI8" s="301"/>
      <c r="DVJ8" s="301"/>
      <c r="DVK8" s="301"/>
      <c r="DVL8" s="301"/>
      <c r="DVM8" s="301"/>
      <c r="DVN8" s="301"/>
      <c r="DVO8" s="301"/>
      <c r="DVP8" s="301"/>
      <c r="DVQ8" s="301"/>
      <c r="DVR8" s="301"/>
      <c r="DVS8" s="301"/>
      <c r="DVT8" s="301"/>
      <c r="DVU8" s="301"/>
      <c r="DVV8" s="301"/>
      <c r="DVW8" s="301"/>
      <c r="DVX8" s="301"/>
      <c r="DVY8" s="301"/>
      <c r="DVZ8" s="301"/>
      <c r="DWA8" s="301"/>
      <c r="DWB8" s="301"/>
      <c r="DWC8" s="301"/>
      <c r="DWD8" s="301"/>
      <c r="DWE8" s="301"/>
      <c r="DWF8" s="301"/>
      <c r="DWG8" s="301"/>
      <c r="DWH8" s="301"/>
      <c r="DWI8" s="301"/>
      <c r="DWJ8" s="301"/>
      <c r="DWK8" s="301"/>
      <c r="DWL8" s="301"/>
      <c r="DWM8" s="301"/>
      <c r="DWN8" s="301"/>
      <c r="DWO8" s="301"/>
      <c r="DWP8" s="301"/>
      <c r="DWQ8" s="301"/>
      <c r="DWR8" s="301"/>
      <c r="DWS8" s="301"/>
      <c r="DWT8" s="301"/>
      <c r="DWU8" s="301"/>
      <c r="DWV8" s="301"/>
      <c r="DWW8" s="301"/>
      <c r="DWX8" s="301"/>
      <c r="DWY8" s="301"/>
      <c r="DWZ8" s="301"/>
      <c r="DXA8" s="301"/>
      <c r="DXB8" s="301"/>
      <c r="DXC8" s="301"/>
      <c r="DXD8" s="301"/>
      <c r="DXE8" s="301"/>
      <c r="DXF8" s="301"/>
      <c r="DXG8" s="301"/>
      <c r="DXH8" s="301"/>
      <c r="DXI8" s="301"/>
      <c r="DXJ8" s="301"/>
      <c r="DXK8" s="301"/>
      <c r="DXL8" s="301"/>
      <c r="DXM8" s="301"/>
      <c r="DXN8" s="301"/>
      <c r="DXO8" s="301"/>
      <c r="DXP8" s="301"/>
      <c r="DXQ8" s="301"/>
      <c r="DXR8" s="301"/>
      <c r="DXS8" s="301"/>
      <c r="DXT8" s="301"/>
      <c r="DXU8" s="301"/>
      <c r="DXV8" s="301"/>
      <c r="DXW8" s="301"/>
      <c r="DXX8" s="301"/>
      <c r="DXY8" s="301"/>
      <c r="DXZ8" s="301"/>
      <c r="DYA8" s="301"/>
      <c r="DYB8" s="301"/>
      <c r="DYC8" s="301"/>
      <c r="DYD8" s="301"/>
      <c r="DYE8" s="301"/>
      <c r="DYF8" s="301"/>
      <c r="DYG8" s="301"/>
      <c r="DYH8" s="301"/>
      <c r="DYI8" s="301"/>
      <c r="DYJ8" s="301"/>
      <c r="DYK8" s="301"/>
      <c r="DYL8" s="301"/>
      <c r="DYM8" s="301"/>
      <c r="DYN8" s="301"/>
      <c r="DYO8" s="301"/>
      <c r="DYP8" s="301"/>
      <c r="DYQ8" s="301"/>
      <c r="DYR8" s="301"/>
      <c r="DYS8" s="301"/>
      <c r="DYT8" s="301"/>
      <c r="DYU8" s="301"/>
      <c r="DYV8" s="301"/>
      <c r="DYW8" s="301"/>
      <c r="DYX8" s="301"/>
      <c r="DYY8" s="301"/>
      <c r="DYZ8" s="301"/>
      <c r="DZA8" s="301"/>
      <c r="DZB8" s="301"/>
      <c r="DZC8" s="301"/>
      <c r="DZD8" s="301"/>
      <c r="DZE8" s="301"/>
      <c r="DZF8" s="301"/>
      <c r="DZG8" s="301"/>
      <c r="DZH8" s="301"/>
      <c r="DZI8" s="301"/>
      <c r="DZJ8" s="301"/>
      <c r="DZK8" s="301"/>
      <c r="DZL8" s="301"/>
      <c r="DZM8" s="301"/>
      <c r="DZN8" s="301"/>
      <c r="DZO8" s="301"/>
      <c r="DZP8" s="301"/>
      <c r="DZQ8" s="301"/>
      <c r="DZR8" s="301"/>
      <c r="DZS8" s="301"/>
      <c r="DZT8" s="301"/>
      <c r="DZU8" s="301"/>
      <c r="DZV8" s="301"/>
      <c r="DZW8" s="301"/>
      <c r="DZX8" s="301"/>
      <c r="DZY8" s="301"/>
      <c r="DZZ8" s="301"/>
      <c r="EAA8" s="301"/>
      <c r="EAB8" s="301"/>
      <c r="EAC8" s="301"/>
      <c r="EAD8" s="301"/>
      <c r="EAE8" s="301"/>
      <c r="EAF8" s="301"/>
      <c r="EAG8" s="301"/>
      <c r="EAH8" s="301"/>
      <c r="EAI8" s="301"/>
      <c r="EAJ8" s="301"/>
      <c r="EAK8" s="301"/>
      <c r="EAL8" s="301"/>
      <c r="EAM8" s="301"/>
      <c r="EAN8" s="301"/>
      <c r="EAO8" s="301"/>
      <c r="EAP8" s="301"/>
      <c r="EAQ8" s="301"/>
      <c r="EAR8" s="301"/>
      <c r="EAS8" s="301"/>
      <c r="EAT8" s="301"/>
      <c r="EAU8" s="301"/>
      <c r="EAV8" s="301"/>
      <c r="EAW8" s="301"/>
      <c r="EAX8" s="301"/>
      <c r="EAY8" s="301"/>
      <c r="EAZ8" s="301"/>
      <c r="EBA8" s="301"/>
      <c r="EBB8" s="301"/>
      <c r="EBC8" s="301"/>
      <c r="EBD8" s="301"/>
      <c r="EBE8" s="301"/>
      <c r="EBF8" s="301"/>
      <c r="EBG8" s="301"/>
      <c r="EBH8" s="301"/>
      <c r="EBI8" s="301"/>
      <c r="EBJ8" s="301"/>
      <c r="EBK8" s="301"/>
      <c r="EBL8" s="301"/>
      <c r="EBM8" s="301"/>
      <c r="EBN8" s="301"/>
      <c r="EBO8" s="301"/>
      <c r="EBP8" s="301"/>
      <c r="EBQ8" s="301"/>
      <c r="EBR8" s="301"/>
      <c r="EBS8" s="301"/>
      <c r="EBT8" s="301"/>
      <c r="EBU8" s="301"/>
      <c r="EBV8" s="301"/>
      <c r="EBW8" s="301"/>
      <c r="EBX8" s="301"/>
      <c r="EBY8" s="301"/>
      <c r="EBZ8" s="301"/>
      <c r="ECA8" s="301"/>
      <c r="ECB8" s="301"/>
      <c r="ECC8" s="301"/>
      <c r="ECD8" s="301"/>
      <c r="ECE8" s="301"/>
      <c r="ECF8" s="301"/>
      <c r="ECG8" s="301"/>
      <c r="ECH8" s="301"/>
      <c r="ECI8" s="301"/>
      <c r="ECJ8" s="301"/>
      <c r="ECK8" s="301"/>
      <c r="ECL8" s="301"/>
      <c r="ECM8" s="301"/>
      <c r="ECN8" s="301"/>
      <c r="ECO8" s="301"/>
      <c r="ECP8" s="301"/>
      <c r="ECQ8" s="301"/>
      <c r="ECR8" s="301"/>
      <c r="ECS8" s="301"/>
      <c r="ECT8" s="301"/>
      <c r="ECU8" s="301"/>
      <c r="ECV8" s="301"/>
      <c r="ECW8" s="301"/>
      <c r="ECX8" s="301"/>
      <c r="ECY8" s="301"/>
      <c r="ECZ8" s="301"/>
      <c r="EDA8" s="301"/>
      <c r="EDB8" s="301"/>
      <c r="EDC8" s="301"/>
      <c r="EDD8" s="301"/>
      <c r="EDE8" s="301"/>
      <c r="EDF8" s="301"/>
      <c r="EDG8" s="301"/>
      <c r="EDH8" s="301"/>
      <c r="EDI8" s="301"/>
      <c r="EDJ8" s="301"/>
      <c r="EDK8" s="301"/>
      <c r="EDL8" s="301"/>
      <c r="EDM8" s="301"/>
      <c r="EDN8" s="301"/>
      <c r="EDO8" s="301"/>
      <c r="EDP8" s="301"/>
      <c r="EDQ8" s="301"/>
      <c r="EDR8" s="301"/>
      <c r="EDS8" s="301"/>
      <c r="EDT8" s="301"/>
      <c r="EDU8" s="301"/>
      <c r="EDV8" s="301"/>
      <c r="EDW8" s="301"/>
      <c r="EDX8" s="301"/>
      <c r="EDY8" s="301"/>
      <c r="EDZ8" s="301"/>
      <c r="EEA8" s="301"/>
      <c r="EEB8" s="301"/>
      <c r="EEC8" s="301"/>
      <c r="EED8" s="301"/>
      <c r="EEE8" s="301"/>
      <c r="EEF8" s="301"/>
      <c r="EEG8" s="301"/>
      <c r="EEH8" s="301"/>
      <c r="EEI8" s="301"/>
      <c r="EEJ8" s="301"/>
      <c r="EEK8" s="301"/>
      <c r="EEL8" s="301"/>
      <c r="EEM8" s="301"/>
      <c r="EEN8" s="301"/>
      <c r="EEO8" s="301"/>
      <c r="EEP8" s="301"/>
      <c r="EEQ8" s="301"/>
      <c r="EER8" s="301"/>
      <c r="EES8" s="301"/>
      <c r="EET8" s="301"/>
      <c r="EEU8" s="301"/>
      <c r="EEV8" s="301"/>
      <c r="EEW8" s="301"/>
      <c r="EEX8" s="301"/>
      <c r="EEY8" s="301"/>
      <c r="EEZ8" s="301"/>
      <c r="EFA8" s="301"/>
      <c r="EFB8" s="301"/>
      <c r="EFC8" s="301"/>
      <c r="EFD8" s="301"/>
      <c r="EFE8" s="301"/>
      <c r="EFF8" s="301"/>
      <c r="EFG8" s="301"/>
      <c r="EFH8" s="301"/>
      <c r="EFI8" s="301"/>
      <c r="EFJ8" s="301"/>
      <c r="EFK8" s="301"/>
      <c r="EFL8" s="301"/>
      <c r="EFM8" s="301"/>
      <c r="EFN8" s="301"/>
      <c r="EFO8" s="301"/>
      <c r="EFP8" s="301"/>
      <c r="EFQ8" s="301"/>
      <c r="EFR8" s="301"/>
      <c r="EFS8" s="301"/>
      <c r="EFT8" s="301"/>
      <c r="EFU8" s="301"/>
      <c r="EFV8" s="301"/>
      <c r="EFW8" s="301"/>
      <c r="EFX8" s="301"/>
      <c r="EFY8" s="301"/>
      <c r="EFZ8" s="301"/>
      <c r="EGA8" s="301"/>
      <c r="EGB8" s="301"/>
      <c r="EGC8" s="301"/>
      <c r="EGD8" s="301"/>
      <c r="EGE8" s="301"/>
      <c r="EGF8" s="301"/>
      <c r="EGG8" s="301"/>
      <c r="EGH8" s="301"/>
      <c r="EGI8" s="301"/>
      <c r="EGJ8" s="301"/>
      <c r="EGK8" s="301"/>
      <c r="EGL8" s="301"/>
      <c r="EGM8" s="301"/>
      <c r="EGN8" s="301"/>
      <c r="EGO8" s="301"/>
      <c r="EGP8" s="301"/>
      <c r="EGQ8" s="301"/>
      <c r="EGR8" s="301"/>
      <c r="EGS8" s="301"/>
      <c r="EGT8" s="301"/>
      <c r="EGU8" s="301"/>
      <c r="EGV8" s="301"/>
      <c r="EGW8" s="301"/>
      <c r="EGX8" s="301"/>
      <c r="EGY8" s="301"/>
      <c r="EGZ8" s="301"/>
      <c r="EHA8" s="301"/>
      <c r="EHB8" s="301"/>
      <c r="EHC8" s="301"/>
      <c r="EHD8" s="301"/>
      <c r="EHE8" s="301"/>
      <c r="EHF8" s="301"/>
      <c r="EHG8" s="301"/>
      <c r="EHH8" s="301"/>
      <c r="EHI8" s="301"/>
      <c r="EHJ8" s="301"/>
      <c r="EHK8" s="301"/>
      <c r="EHL8" s="301"/>
      <c r="EHM8" s="301"/>
      <c r="EHN8" s="301"/>
      <c r="EHO8" s="301"/>
      <c r="EHP8" s="301"/>
      <c r="EHQ8" s="301"/>
      <c r="EHR8" s="301"/>
      <c r="EHS8" s="301"/>
      <c r="EHT8" s="301"/>
      <c r="EHU8" s="301"/>
      <c r="EHV8" s="301"/>
      <c r="EHW8" s="301"/>
      <c r="EHX8" s="301"/>
      <c r="EHY8" s="301"/>
      <c r="EHZ8" s="301"/>
      <c r="EIA8" s="301"/>
      <c r="EIB8" s="301"/>
      <c r="EIC8" s="301"/>
      <c r="EID8" s="301"/>
      <c r="EIE8" s="301"/>
      <c r="EIF8" s="301"/>
      <c r="EIG8" s="301"/>
      <c r="EIH8" s="301"/>
      <c r="EII8" s="301"/>
      <c r="EIJ8" s="301"/>
      <c r="EIK8" s="301"/>
      <c r="EIL8" s="301"/>
      <c r="EIM8" s="301"/>
      <c r="EIN8" s="301"/>
      <c r="EIO8" s="301"/>
      <c r="EIP8" s="301"/>
      <c r="EIQ8" s="301"/>
      <c r="EIR8" s="301"/>
      <c r="EIS8" s="301"/>
      <c r="EIT8" s="301"/>
      <c r="EIU8" s="301"/>
      <c r="EIV8" s="301"/>
      <c r="EIW8" s="301"/>
      <c r="EIX8" s="301"/>
      <c r="EIY8" s="301"/>
      <c r="EIZ8" s="301"/>
      <c r="EJA8" s="301"/>
      <c r="EJB8" s="301"/>
      <c r="EJC8" s="301"/>
      <c r="EJD8" s="301"/>
      <c r="EJE8" s="301"/>
      <c r="EJF8" s="301"/>
      <c r="EJG8" s="301"/>
      <c r="EJH8" s="301"/>
      <c r="EJI8" s="301"/>
      <c r="EJJ8" s="301"/>
      <c r="EJK8" s="301"/>
      <c r="EJL8" s="301"/>
      <c r="EJM8" s="301"/>
      <c r="EJN8" s="301"/>
      <c r="EJO8" s="301"/>
      <c r="EJP8" s="301"/>
      <c r="EJQ8" s="301"/>
      <c r="EJR8" s="301"/>
      <c r="EJS8" s="301"/>
      <c r="EJT8" s="301"/>
      <c r="EJU8" s="301"/>
      <c r="EJV8" s="301"/>
      <c r="EJW8" s="301"/>
      <c r="EJX8" s="301"/>
      <c r="EJY8" s="301"/>
      <c r="EJZ8" s="301"/>
      <c r="EKA8" s="301"/>
      <c r="EKB8" s="301"/>
      <c r="EKC8" s="301"/>
      <c r="EKD8" s="301"/>
      <c r="EKE8" s="301"/>
      <c r="EKF8" s="301"/>
      <c r="EKG8" s="301"/>
      <c r="EKH8" s="301"/>
      <c r="EKI8" s="301"/>
      <c r="EKJ8" s="301"/>
      <c r="EKK8" s="301"/>
      <c r="EKL8" s="301"/>
      <c r="EKM8" s="301"/>
      <c r="EKN8" s="301"/>
      <c r="EKO8" s="301"/>
      <c r="EKP8" s="301"/>
      <c r="EKQ8" s="301"/>
      <c r="EKR8" s="301"/>
      <c r="EKS8" s="301"/>
      <c r="EKT8" s="301"/>
      <c r="EKU8" s="301"/>
      <c r="EKV8" s="301"/>
      <c r="EKW8" s="301"/>
      <c r="EKX8" s="301"/>
      <c r="EKY8" s="301"/>
      <c r="EKZ8" s="301"/>
      <c r="ELA8" s="301"/>
      <c r="ELB8" s="301"/>
      <c r="ELC8" s="301"/>
      <c r="ELD8" s="301"/>
      <c r="ELE8" s="301"/>
      <c r="ELF8" s="301"/>
      <c r="ELG8" s="301"/>
      <c r="ELH8" s="301"/>
      <c r="ELI8" s="301"/>
      <c r="ELJ8" s="301"/>
      <c r="ELK8" s="301"/>
      <c r="ELL8" s="301"/>
      <c r="ELM8" s="301"/>
      <c r="ELN8" s="301"/>
      <c r="ELO8" s="301"/>
      <c r="ELP8" s="301"/>
      <c r="ELQ8" s="301"/>
      <c r="ELR8" s="301"/>
      <c r="ELS8" s="301"/>
      <c r="ELT8" s="301"/>
      <c r="ELU8" s="301"/>
      <c r="ELV8" s="301"/>
      <c r="ELW8" s="301"/>
      <c r="ELX8" s="301"/>
      <c r="ELY8" s="301"/>
      <c r="ELZ8" s="301"/>
      <c r="EMA8" s="301"/>
      <c r="EMB8" s="301"/>
      <c r="EMC8" s="301"/>
      <c r="EMD8" s="301"/>
      <c r="EME8" s="301"/>
      <c r="EMF8" s="301"/>
      <c r="EMG8" s="301"/>
      <c r="EMH8" s="301"/>
      <c r="EMI8" s="301"/>
      <c r="EMJ8" s="301"/>
      <c r="EMK8" s="301"/>
      <c r="EML8" s="301"/>
      <c r="EMM8" s="301"/>
      <c r="EMN8" s="301"/>
      <c r="EMO8" s="301"/>
      <c r="EMP8" s="301"/>
      <c r="EMQ8" s="301"/>
      <c r="EMR8" s="301"/>
      <c r="EMS8" s="301"/>
      <c r="EMT8" s="301"/>
      <c r="EMU8" s="301"/>
      <c r="EMV8" s="301"/>
      <c r="EMW8" s="301"/>
      <c r="EMX8" s="301"/>
      <c r="EMY8" s="301"/>
      <c r="EMZ8" s="301"/>
      <c r="ENA8" s="301"/>
      <c r="ENB8" s="301"/>
      <c r="ENC8" s="301"/>
      <c r="END8" s="301"/>
      <c r="ENE8" s="301"/>
      <c r="ENF8" s="301"/>
      <c r="ENG8" s="301"/>
      <c r="ENH8" s="301"/>
      <c r="ENI8" s="301"/>
      <c r="ENJ8" s="301"/>
      <c r="ENK8" s="301"/>
      <c r="ENL8" s="301"/>
      <c r="ENM8" s="301"/>
      <c r="ENN8" s="301"/>
      <c r="ENO8" s="301"/>
      <c r="ENP8" s="301"/>
      <c r="ENQ8" s="301"/>
      <c r="ENR8" s="301"/>
      <c r="ENS8" s="301"/>
      <c r="ENT8" s="301"/>
      <c r="ENU8" s="301"/>
      <c r="ENV8" s="301"/>
      <c r="ENW8" s="301"/>
      <c r="ENX8" s="301"/>
      <c r="ENY8" s="301"/>
      <c r="ENZ8" s="301"/>
      <c r="EOA8" s="301"/>
      <c r="EOB8" s="301"/>
      <c r="EOC8" s="301"/>
      <c r="EOD8" s="301"/>
      <c r="EOE8" s="301"/>
      <c r="EOF8" s="301"/>
      <c r="EOG8" s="301"/>
      <c r="EOH8" s="301"/>
      <c r="EOI8" s="301"/>
      <c r="EOJ8" s="301"/>
      <c r="EOK8" s="301"/>
      <c r="EOL8" s="301"/>
      <c r="EOM8" s="301"/>
      <c r="EON8" s="301"/>
      <c r="EOO8" s="301"/>
      <c r="EOP8" s="301"/>
      <c r="EOQ8" s="301"/>
      <c r="EOR8" s="301"/>
      <c r="EOS8" s="301"/>
      <c r="EOT8" s="301"/>
      <c r="EOU8" s="301"/>
      <c r="EOV8" s="301"/>
      <c r="EOW8" s="301"/>
      <c r="EOX8" s="301"/>
      <c r="EOY8" s="301"/>
      <c r="EOZ8" s="301"/>
      <c r="EPA8" s="301"/>
      <c r="EPB8" s="301"/>
      <c r="EPC8" s="301"/>
      <c r="EPD8" s="301"/>
      <c r="EPE8" s="301"/>
      <c r="EPF8" s="301"/>
      <c r="EPG8" s="301"/>
      <c r="EPH8" s="301"/>
      <c r="EPI8" s="301"/>
      <c r="EPJ8" s="301"/>
      <c r="EPK8" s="301"/>
      <c r="EPL8" s="301"/>
      <c r="EPM8" s="301"/>
      <c r="EPN8" s="301"/>
      <c r="EPO8" s="301"/>
      <c r="EPP8" s="301"/>
      <c r="EPQ8" s="301"/>
      <c r="EPR8" s="301"/>
      <c r="EPS8" s="301"/>
      <c r="EPT8" s="301"/>
      <c r="EPU8" s="301"/>
      <c r="EPV8" s="301"/>
      <c r="EPW8" s="301"/>
      <c r="EPX8" s="301"/>
      <c r="EPY8" s="301"/>
      <c r="EPZ8" s="301"/>
      <c r="EQA8" s="301"/>
      <c r="EQB8" s="301"/>
      <c r="EQC8" s="301"/>
      <c r="EQD8" s="301"/>
      <c r="EQE8" s="301"/>
      <c r="EQF8" s="301"/>
      <c r="EQG8" s="301"/>
      <c r="EQH8" s="301"/>
      <c r="EQI8" s="301"/>
      <c r="EQJ8" s="301"/>
      <c r="EQK8" s="301"/>
      <c r="EQL8" s="301"/>
      <c r="EQM8" s="301"/>
      <c r="EQN8" s="301"/>
      <c r="EQO8" s="301"/>
      <c r="EQP8" s="301"/>
      <c r="EQQ8" s="301"/>
      <c r="EQR8" s="301"/>
      <c r="EQS8" s="301"/>
      <c r="EQT8" s="301"/>
      <c r="EQU8" s="301"/>
      <c r="EQV8" s="301"/>
      <c r="EQW8" s="301"/>
      <c r="EQX8" s="301"/>
      <c r="EQY8" s="301"/>
      <c r="EQZ8" s="301"/>
      <c r="ERA8" s="301"/>
      <c r="ERB8" s="301"/>
      <c r="ERC8" s="301"/>
      <c r="ERD8" s="301"/>
      <c r="ERE8" s="301"/>
      <c r="ERF8" s="301"/>
      <c r="ERG8" s="301"/>
      <c r="ERH8" s="301"/>
      <c r="ERI8" s="301"/>
      <c r="ERJ8" s="301"/>
      <c r="ERK8" s="301"/>
      <c r="ERL8" s="301"/>
      <c r="ERM8" s="301"/>
      <c r="ERN8" s="301"/>
      <c r="ERO8" s="301"/>
      <c r="ERP8" s="301"/>
      <c r="ERQ8" s="301"/>
      <c r="ERR8" s="301"/>
      <c r="ERS8" s="301"/>
      <c r="ERT8" s="301"/>
      <c r="ERU8" s="301"/>
      <c r="ERV8" s="301"/>
      <c r="ERW8" s="301"/>
      <c r="ERX8" s="301"/>
      <c r="ERY8" s="301"/>
      <c r="ERZ8" s="301"/>
      <c r="ESA8" s="301"/>
      <c r="ESB8" s="301"/>
      <c r="ESC8" s="301"/>
      <c r="ESD8" s="301"/>
      <c r="ESE8" s="301"/>
      <c r="ESF8" s="301"/>
      <c r="ESG8" s="301"/>
      <c r="ESH8" s="301"/>
      <c r="ESI8" s="301"/>
      <c r="ESJ8" s="301"/>
      <c r="ESK8" s="301"/>
      <c r="ESL8" s="301"/>
      <c r="ESM8" s="301"/>
      <c r="ESN8" s="301"/>
      <c r="ESO8" s="301"/>
      <c r="ESP8" s="301"/>
      <c r="ESQ8" s="301"/>
      <c r="ESR8" s="301"/>
      <c r="ESS8" s="301"/>
      <c r="EST8" s="301"/>
      <c r="ESU8" s="301"/>
      <c r="ESV8" s="301"/>
      <c r="ESW8" s="301"/>
      <c r="ESX8" s="301"/>
      <c r="ESY8" s="301"/>
      <c r="ESZ8" s="301"/>
      <c r="ETA8" s="301"/>
      <c r="ETB8" s="301"/>
      <c r="ETC8" s="301"/>
      <c r="ETD8" s="301"/>
      <c r="ETE8" s="301"/>
      <c r="ETF8" s="301"/>
      <c r="ETG8" s="301"/>
      <c r="ETH8" s="301"/>
      <c r="ETI8" s="301"/>
      <c r="ETJ8" s="301"/>
      <c r="ETK8" s="301"/>
      <c r="ETL8" s="301"/>
      <c r="ETM8" s="301"/>
      <c r="ETN8" s="301"/>
      <c r="ETO8" s="301"/>
      <c r="ETP8" s="301"/>
      <c r="ETQ8" s="301"/>
      <c r="ETR8" s="301"/>
      <c r="ETS8" s="301"/>
      <c r="ETT8" s="301"/>
      <c r="ETU8" s="301"/>
      <c r="ETV8" s="301"/>
      <c r="ETW8" s="301"/>
      <c r="ETX8" s="301"/>
      <c r="ETY8" s="301"/>
      <c r="ETZ8" s="301"/>
      <c r="EUA8" s="301"/>
      <c r="EUB8" s="301"/>
      <c r="EUC8" s="301"/>
      <c r="EUD8" s="301"/>
      <c r="EUE8" s="301"/>
      <c r="EUF8" s="301"/>
      <c r="EUG8" s="301"/>
      <c r="EUH8" s="301"/>
      <c r="EUI8" s="301"/>
      <c r="EUJ8" s="301"/>
      <c r="EUK8" s="301"/>
      <c r="EUL8" s="301"/>
      <c r="EUM8" s="301"/>
      <c r="EUN8" s="301"/>
      <c r="EUO8" s="301"/>
      <c r="EUP8" s="301"/>
      <c r="EUQ8" s="301"/>
      <c r="EUR8" s="301"/>
      <c r="EUS8" s="301"/>
      <c r="EUT8" s="301"/>
      <c r="EUU8" s="301"/>
      <c r="EUV8" s="301"/>
      <c r="EUW8" s="301"/>
      <c r="EUX8" s="301"/>
      <c r="EUY8" s="301"/>
      <c r="EUZ8" s="301"/>
      <c r="EVA8" s="301"/>
      <c r="EVB8" s="301"/>
      <c r="EVC8" s="301"/>
      <c r="EVD8" s="301"/>
      <c r="EVE8" s="301"/>
      <c r="EVF8" s="301"/>
      <c r="EVG8" s="301"/>
      <c r="EVH8" s="301"/>
      <c r="EVI8" s="301"/>
      <c r="EVJ8" s="301"/>
      <c r="EVK8" s="301"/>
      <c r="EVL8" s="301"/>
      <c r="EVM8" s="301"/>
      <c r="EVN8" s="301"/>
      <c r="EVO8" s="301"/>
      <c r="EVP8" s="301"/>
      <c r="EVQ8" s="301"/>
      <c r="EVR8" s="301"/>
      <c r="EVS8" s="301"/>
      <c r="EVT8" s="301"/>
      <c r="EVU8" s="301"/>
      <c r="EVV8" s="301"/>
      <c r="EVW8" s="301"/>
      <c r="EVX8" s="301"/>
      <c r="EVY8" s="301"/>
      <c r="EVZ8" s="301"/>
      <c r="EWA8" s="301"/>
      <c r="EWB8" s="301"/>
      <c r="EWC8" s="301"/>
      <c r="EWD8" s="301"/>
      <c r="EWE8" s="301"/>
      <c r="EWF8" s="301"/>
      <c r="EWG8" s="301"/>
      <c r="EWH8" s="301"/>
      <c r="EWI8" s="301"/>
      <c r="EWJ8" s="301"/>
      <c r="EWK8" s="301"/>
      <c r="EWL8" s="301"/>
      <c r="EWM8" s="301"/>
      <c r="EWN8" s="301"/>
      <c r="EWO8" s="301"/>
      <c r="EWP8" s="301"/>
    </row>
    <row r="9" spans="1:3994" s="108" customFormat="1" ht="45">
      <c r="A9" s="835"/>
      <c r="B9" s="95">
        <v>20</v>
      </c>
      <c r="C9" s="95" t="s">
        <v>192</v>
      </c>
      <c r="D9" s="96" t="s">
        <v>193</v>
      </c>
      <c r="E9" s="95" t="s">
        <v>194</v>
      </c>
      <c r="F9" s="96" t="s">
        <v>195</v>
      </c>
      <c r="G9" s="95" t="s">
        <v>196</v>
      </c>
      <c r="H9" s="97" t="s">
        <v>197</v>
      </c>
      <c r="I9" s="98" t="s">
        <v>198</v>
      </c>
      <c r="J9" s="98">
        <v>3033256</v>
      </c>
      <c r="K9" s="99" t="s">
        <v>205</v>
      </c>
      <c r="L9" s="100" t="s">
        <v>206</v>
      </c>
      <c r="M9" s="98">
        <v>5000019</v>
      </c>
      <c r="N9" s="99" t="s">
        <v>207</v>
      </c>
      <c r="O9" s="100" t="s">
        <v>206</v>
      </c>
      <c r="P9" s="101">
        <f>'[1]PROGRAMACION ANUAL -2012'!$AA$239</f>
        <v>48</v>
      </c>
      <c r="Q9" s="110"/>
      <c r="R9" s="109"/>
      <c r="S9" s="104"/>
      <c r="T9" s="105"/>
      <c r="U9" s="106"/>
      <c r="V9" s="107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301"/>
      <c r="EK9" s="301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  <c r="FF9" s="301"/>
      <c r="FG9" s="301"/>
      <c r="FH9" s="301"/>
      <c r="FI9" s="301"/>
      <c r="FJ9" s="301"/>
      <c r="FK9" s="301"/>
      <c r="FL9" s="301"/>
      <c r="FM9" s="301"/>
      <c r="FN9" s="301"/>
      <c r="FO9" s="301"/>
      <c r="FP9" s="301"/>
      <c r="FQ9" s="301"/>
      <c r="FR9" s="301"/>
      <c r="FS9" s="301"/>
      <c r="FT9" s="301"/>
      <c r="FU9" s="301"/>
      <c r="FV9" s="301"/>
      <c r="FW9" s="301"/>
      <c r="FX9" s="301"/>
      <c r="FY9" s="301"/>
      <c r="FZ9" s="301"/>
      <c r="GA9" s="301"/>
      <c r="GB9" s="301"/>
      <c r="GC9" s="301"/>
      <c r="GD9" s="301"/>
      <c r="GE9" s="301"/>
      <c r="GF9" s="301"/>
      <c r="GG9" s="301"/>
      <c r="GH9" s="301"/>
      <c r="GI9" s="301"/>
      <c r="GJ9" s="301"/>
      <c r="GK9" s="301"/>
      <c r="GL9" s="301"/>
      <c r="GM9" s="301"/>
      <c r="GN9" s="301"/>
      <c r="GO9" s="301"/>
      <c r="GP9" s="301"/>
      <c r="GQ9" s="301"/>
      <c r="GR9" s="301"/>
      <c r="GS9" s="301"/>
      <c r="GT9" s="301"/>
      <c r="GU9" s="301"/>
      <c r="GV9" s="301"/>
      <c r="GW9" s="301"/>
      <c r="GX9" s="301"/>
      <c r="GY9" s="301"/>
      <c r="GZ9" s="301"/>
      <c r="HA9" s="301"/>
      <c r="HB9" s="301"/>
      <c r="HC9" s="301"/>
      <c r="HD9" s="301"/>
      <c r="HE9" s="301"/>
      <c r="HF9" s="301"/>
      <c r="HG9" s="301"/>
      <c r="HH9" s="301"/>
      <c r="HI9" s="301"/>
      <c r="HJ9" s="301"/>
      <c r="HK9" s="301"/>
      <c r="HL9" s="301"/>
      <c r="HM9" s="301"/>
      <c r="HN9" s="301"/>
      <c r="HO9" s="301"/>
      <c r="HP9" s="301"/>
      <c r="HQ9" s="301"/>
      <c r="HR9" s="301"/>
      <c r="HS9" s="301"/>
      <c r="HT9" s="301"/>
      <c r="HU9" s="301"/>
      <c r="HV9" s="301"/>
      <c r="HW9" s="301"/>
      <c r="HX9" s="301"/>
      <c r="HY9" s="301"/>
      <c r="HZ9" s="301"/>
      <c r="IA9" s="301"/>
      <c r="IB9" s="301"/>
      <c r="IC9" s="301"/>
      <c r="ID9" s="301"/>
      <c r="IE9" s="301"/>
      <c r="IF9" s="301"/>
      <c r="IG9" s="301"/>
      <c r="IH9" s="301"/>
      <c r="II9" s="301"/>
      <c r="IJ9" s="301"/>
      <c r="IK9" s="301"/>
      <c r="IL9" s="301"/>
      <c r="IM9" s="301"/>
      <c r="IN9" s="301"/>
      <c r="IO9" s="301"/>
      <c r="IP9" s="301"/>
      <c r="IQ9" s="301"/>
      <c r="IR9" s="301"/>
      <c r="IS9" s="301"/>
      <c r="IT9" s="301"/>
      <c r="IU9" s="301"/>
      <c r="IV9" s="301"/>
      <c r="IW9" s="301"/>
      <c r="IX9" s="301"/>
      <c r="IY9" s="301"/>
      <c r="IZ9" s="301"/>
      <c r="JA9" s="301"/>
      <c r="JB9" s="301"/>
      <c r="JC9" s="301"/>
      <c r="JD9" s="301"/>
      <c r="JE9" s="301"/>
      <c r="JF9" s="301"/>
      <c r="JG9" s="301"/>
      <c r="JH9" s="301"/>
      <c r="JI9" s="301"/>
      <c r="JJ9" s="301"/>
      <c r="JK9" s="301"/>
      <c r="JL9" s="301"/>
      <c r="JM9" s="301"/>
      <c r="JN9" s="301"/>
      <c r="JO9" s="301"/>
      <c r="JP9" s="301"/>
      <c r="JQ9" s="301"/>
      <c r="JR9" s="301"/>
      <c r="JS9" s="301"/>
      <c r="JT9" s="301"/>
      <c r="JU9" s="301"/>
      <c r="JV9" s="301"/>
      <c r="JW9" s="301"/>
      <c r="JX9" s="301"/>
      <c r="JY9" s="301"/>
      <c r="JZ9" s="301"/>
      <c r="KA9" s="301"/>
      <c r="KB9" s="301"/>
      <c r="KC9" s="301"/>
      <c r="KD9" s="301"/>
      <c r="KE9" s="301"/>
      <c r="KF9" s="301"/>
      <c r="KG9" s="301"/>
      <c r="KH9" s="301"/>
      <c r="KI9" s="301"/>
      <c r="KJ9" s="301"/>
      <c r="KK9" s="301"/>
      <c r="KL9" s="301"/>
      <c r="KM9" s="301"/>
      <c r="KN9" s="301"/>
      <c r="KO9" s="301"/>
      <c r="KP9" s="301"/>
      <c r="KQ9" s="301"/>
      <c r="KR9" s="301"/>
      <c r="KS9" s="301"/>
      <c r="KT9" s="301"/>
      <c r="KU9" s="301"/>
      <c r="KV9" s="301"/>
      <c r="KW9" s="301"/>
      <c r="KX9" s="301"/>
      <c r="KY9" s="301"/>
      <c r="KZ9" s="301"/>
      <c r="LA9" s="301"/>
      <c r="LB9" s="301"/>
      <c r="LC9" s="301"/>
      <c r="LD9" s="301"/>
      <c r="LE9" s="301"/>
      <c r="LF9" s="301"/>
      <c r="LG9" s="301"/>
      <c r="LH9" s="301"/>
      <c r="LI9" s="301"/>
      <c r="LJ9" s="301"/>
      <c r="LK9" s="301"/>
      <c r="LL9" s="301"/>
      <c r="LM9" s="301"/>
      <c r="LN9" s="301"/>
      <c r="LO9" s="301"/>
      <c r="LP9" s="301"/>
      <c r="LQ9" s="301"/>
      <c r="LR9" s="301"/>
      <c r="LS9" s="301"/>
      <c r="LT9" s="301"/>
      <c r="LU9" s="301"/>
      <c r="LV9" s="301"/>
      <c r="LW9" s="301"/>
      <c r="LX9" s="301"/>
      <c r="LY9" s="301"/>
      <c r="LZ9" s="301"/>
      <c r="MA9" s="301"/>
      <c r="MB9" s="301"/>
      <c r="MC9" s="301"/>
      <c r="MD9" s="301"/>
      <c r="ME9" s="301"/>
      <c r="MF9" s="301"/>
      <c r="MG9" s="301"/>
      <c r="MH9" s="301"/>
      <c r="MI9" s="301"/>
      <c r="MJ9" s="301"/>
      <c r="MK9" s="301"/>
      <c r="ML9" s="301"/>
      <c r="MM9" s="301"/>
      <c r="MN9" s="301"/>
      <c r="MO9" s="301"/>
      <c r="MP9" s="301"/>
      <c r="MQ9" s="301"/>
      <c r="MR9" s="301"/>
      <c r="MS9" s="301"/>
      <c r="MT9" s="301"/>
      <c r="MU9" s="301"/>
      <c r="MV9" s="301"/>
      <c r="MW9" s="301"/>
      <c r="MX9" s="301"/>
      <c r="MY9" s="301"/>
      <c r="MZ9" s="301"/>
      <c r="NA9" s="301"/>
      <c r="NB9" s="301"/>
      <c r="NC9" s="301"/>
      <c r="ND9" s="301"/>
      <c r="NE9" s="301"/>
      <c r="NF9" s="301"/>
      <c r="NG9" s="301"/>
      <c r="NH9" s="301"/>
      <c r="NI9" s="301"/>
      <c r="NJ9" s="301"/>
      <c r="NK9" s="301"/>
      <c r="NL9" s="301"/>
      <c r="NM9" s="301"/>
      <c r="NN9" s="301"/>
      <c r="NO9" s="301"/>
      <c r="NP9" s="301"/>
      <c r="NQ9" s="301"/>
      <c r="NR9" s="301"/>
      <c r="NS9" s="301"/>
      <c r="NT9" s="301"/>
      <c r="NU9" s="301"/>
      <c r="NV9" s="301"/>
      <c r="NW9" s="301"/>
      <c r="NX9" s="301"/>
      <c r="NY9" s="301"/>
      <c r="NZ9" s="301"/>
      <c r="OA9" s="301"/>
      <c r="OB9" s="301"/>
      <c r="OC9" s="301"/>
      <c r="OD9" s="301"/>
      <c r="OE9" s="301"/>
      <c r="OF9" s="301"/>
      <c r="OG9" s="301"/>
      <c r="OH9" s="301"/>
      <c r="OI9" s="301"/>
      <c r="OJ9" s="301"/>
      <c r="OK9" s="301"/>
      <c r="OL9" s="301"/>
      <c r="OM9" s="301"/>
      <c r="ON9" s="301"/>
      <c r="OO9" s="301"/>
      <c r="OP9" s="301"/>
      <c r="OQ9" s="301"/>
      <c r="OR9" s="301"/>
      <c r="OS9" s="301"/>
      <c r="OT9" s="301"/>
      <c r="OU9" s="301"/>
      <c r="OV9" s="301"/>
      <c r="OW9" s="301"/>
      <c r="OX9" s="301"/>
      <c r="OY9" s="301"/>
      <c r="OZ9" s="301"/>
      <c r="PA9" s="301"/>
      <c r="PB9" s="301"/>
      <c r="PC9" s="301"/>
      <c r="PD9" s="301"/>
      <c r="PE9" s="301"/>
      <c r="PF9" s="301"/>
      <c r="PG9" s="301"/>
      <c r="PH9" s="301"/>
      <c r="PI9" s="301"/>
      <c r="PJ9" s="301"/>
      <c r="PK9" s="301"/>
      <c r="PL9" s="301"/>
      <c r="PM9" s="301"/>
      <c r="PN9" s="301"/>
      <c r="PO9" s="301"/>
      <c r="PP9" s="301"/>
      <c r="PQ9" s="301"/>
      <c r="PR9" s="301"/>
      <c r="PS9" s="301"/>
      <c r="PT9" s="301"/>
      <c r="PU9" s="301"/>
      <c r="PV9" s="301"/>
      <c r="PW9" s="301"/>
      <c r="PX9" s="301"/>
      <c r="PY9" s="301"/>
      <c r="PZ9" s="301"/>
      <c r="QA9" s="301"/>
      <c r="QB9" s="301"/>
      <c r="QC9" s="301"/>
      <c r="QD9" s="301"/>
      <c r="QE9" s="301"/>
      <c r="QF9" s="301"/>
      <c r="QG9" s="301"/>
      <c r="QH9" s="301"/>
      <c r="QI9" s="301"/>
      <c r="QJ9" s="301"/>
      <c r="QK9" s="301"/>
      <c r="QL9" s="301"/>
      <c r="QM9" s="301"/>
      <c r="QN9" s="301"/>
      <c r="QO9" s="301"/>
      <c r="QP9" s="301"/>
      <c r="QQ9" s="301"/>
      <c r="QR9" s="301"/>
      <c r="QS9" s="301"/>
      <c r="QT9" s="301"/>
      <c r="QU9" s="301"/>
      <c r="QV9" s="301"/>
      <c r="QW9" s="301"/>
      <c r="QX9" s="301"/>
      <c r="QY9" s="301"/>
      <c r="QZ9" s="301"/>
      <c r="RA9" s="301"/>
      <c r="RB9" s="301"/>
      <c r="RC9" s="301"/>
      <c r="RD9" s="301"/>
      <c r="RE9" s="301"/>
      <c r="RF9" s="301"/>
      <c r="RG9" s="301"/>
      <c r="RH9" s="301"/>
      <c r="RI9" s="301"/>
      <c r="RJ9" s="301"/>
      <c r="RK9" s="301"/>
      <c r="RL9" s="301"/>
      <c r="RM9" s="301"/>
      <c r="RN9" s="301"/>
      <c r="RO9" s="301"/>
      <c r="RP9" s="301"/>
      <c r="RQ9" s="301"/>
      <c r="RR9" s="301"/>
      <c r="RS9" s="301"/>
      <c r="RT9" s="301"/>
      <c r="RU9" s="301"/>
      <c r="RV9" s="301"/>
      <c r="RW9" s="301"/>
      <c r="RX9" s="301"/>
      <c r="RY9" s="301"/>
      <c r="RZ9" s="301"/>
      <c r="SA9" s="301"/>
      <c r="SB9" s="301"/>
      <c r="SC9" s="301"/>
      <c r="SD9" s="301"/>
      <c r="SE9" s="301"/>
      <c r="SF9" s="301"/>
      <c r="SG9" s="301"/>
      <c r="SH9" s="301"/>
      <c r="SI9" s="301"/>
      <c r="SJ9" s="301"/>
      <c r="SK9" s="301"/>
      <c r="SL9" s="301"/>
      <c r="SM9" s="301"/>
      <c r="SN9" s="301"/>
      <c r="SO9" s="301"/>
      <c r="SP9" s="301"/>
      <c r="SQ9" s="301"/>
      <c r="SR9" s="301"/>
      <c r="SS9" s="301"/>
      <c r="ST9" s="301"/>
      <c r="SU9" s="301"/>
      <c r="SV9" s="301"/>
      <c r="SW9" s="301"/>
      <c r="SX9" s="301"/>
      <c r="SY9" s="301"/>
      <c r="SZ9" s="301"/>
      <c r="TA9" s="301"/>
      <c r="TB9" s="301"/>
      <c r="TC9" s="301"/>
      <c r="TD9" s="301"/>
      <c r="TE9" s="301"/>
      <c r="TF9" s="301"/>
      <c r="TG9" s="301"/>
      <c r="TH9" s="301"/>
      <c r="TI9" s="301"/>
      <c r="TJ9" s="301"/>
      <c r="TK9" s="301"/>
      <c r="TL9" s="301"/>
      <c r="TM9" s="301"/>
      <c r="TN9" s="301"/>
      <c r="TO9" s="301"/>
      <c r="TP9" s="301"/>
      <c r="TQ9" s="301"/>
      <c r="TR9" s="301"/>
      <c r="TS9" s="301"/>
      <c r="TT9" s="301"/>
      <c r="TU9" s="301"/>
      <c r="TV9" s="301"/>
      <c r="TW9" s="301"/>
      <c r="TX9" s="301"/>
      <c r="TY9" s="301"/>
      <c r="TZ9" s="301"/>
      <c r="UA9" s="301"/>
      <c r="UB9" s="301"/>
      <c r="UC9" s="301"/>
      <c r="UD9" s="301"/>
      <c r="UE9" s="301"/>
      <c r="UF9" s="301"/>
      <c r="UG9" s="301"/>
      <c r="UH9" s="301"/>
      <c r="UI9" s="301"/>
      <c r="UJ9" s="301"/>
      <c r="UK9" s="301"/>
      <c r="UL9" s="301"/>
      <c r="UM9" s="301"/>
      <c r="UN9" s="301"/>
      <c r="UO9" s="301"/>
      <c r="UP9" s="301"/>
      <c r="UQ9" s="301"/>
      <c r="UR9" s="301"/>
      <c r="US9" s="301"/>
      <c r="UT9" s="301"/>
      <c r="UU9" s="301"/>
      <c r="UV9" s="301"/>
      <c r="UW9" s="301"/>
      <c r="UX9" s="301"/>
      <c r="UY9" s="301"/>
      <c r="UZ9" s="301"/>
      <c r="VA9" s="301"/>
      <c r="VB9" s="301"/>
      <c r="VC9" s="301"/>
      <c r="VD9" s="301"/>
      <c r="VE9" s="301"/>
      <c r="VF9" s="301"/>
      <c r="VG9" s="301"/>
      <c r="VH9" s="301"/>
      <c r="VI9" s="301"/>
      <c r="VJ9" s="301"/>
      <c r="VK9" s="301"/>
      <c r="VL9" s="301"/>
      <c r="VM9" s="301"/>
      <c r="VN9" s="301"/>
      <c r="VO9" s="301"/>
      <c r="VP9" s="301"/>
      <c r="VQ9" s="301"/>
      <c r="VR9" s="301"/>
      <c r="VS9" s="301"/>
      <c r="VT9" s="301"/>
      <c r="VU9" s="301"/>
      <c r="VV9" s="301"/>
      <c r="VW9" s="301"/>
      <c r="VX9" s="301"/>
      <c r="VY9" s="301"/>
      <c r="VZ9" s="301"/>
      <c r="WA9" s="301"/>
      <c r="WB9" s="301"/>
      <c r="WC9" s="301"/>
      <c r="WD9" s="301"/>
      <c r="WE9" s="301"/>
      <c r="WF9" s="301"/>
      <c r="WG9" s="301"/>
      <c r="WH9" s="301"/>
      <c r="WI9" s="301"/>
      <c r="WJ9" s="301"/>
      <c r="WK9" s="301"/>
      <c r="WL9" s="301"/>
      <c r="WM9" s="301"/>
      <c r="WN9" s="301"/>
      <c r="WO9" s="301"/>
      <c r="WP9" s="301"/>
      <c r="WQ9" s="301"/>
      <c r="WR9" s="301"/>
      <c r="WS9" s="301"/>
      <c r="WT9" s="301"/>
      <c r="WU9" s="301"/>
      <c r="WV9" s="301"/>
      <c r="WW9" s="301"/>
      <c r="WX9" s="301"/>
      <c r="WY9" s="301"/>
      <c r="WZ9" s="301"/>
      <c r="XA9" s="301"/>
      <c r="XB9" s="301"/>
      <c r="XC9" s="301"/>
      <c r="XD9" s="301"/>
      <c r="XE9" s="301"/>
      <c r="XF9" s="301"/>
      <c r="XG9" s="301"/>
      <c r="XH9" s="301"/>
      <c r="XI9" s="301"/>
      <c r="XJ9" s="301"/>
      <c r="XK9" s="301"/>
      <c r="XL9" s="301"/>
      <c r="XM9" s="301"/>
      <c r="XN9" s="301"/>
      <c r="XO9" s="301"/>
      <c r="XP9" s="301"/>
      <c r="XQ9" s="301"/>
      <c r="XR9" s="301"/>
      <c r="XS9" s="301"/>
      <c r="XT9" s="301"/>
      <c r="XU9" s="301"/>
      <c r="XV9" s="301"/>
      <c r="XW9" s="301"/>
      <c r="XX9" s="301"/>
      <c r="XY9" s="301"/>
      <c r="XZ9" s="301"/>
      <c r="YA9" s="301"/>
      <c r="YB9" s="301"/>
      <c r="YC9" s="301"/>
      <c r="YD9" s="301"/>
      <c r="YE9" s="301"/>
      <c r="YF9" s="301"/>
      <c r="YG9" s="301"/>
      <c r="YH9" s="301"/>
      <c r="YI9" s="301"/>
      <c r="YJ9" s="301"/>
      <c r="YK9" s="301"/>
      <c r="YL9" s="301"/>
      <c r="YM9" s="301"/>
      <c r="YN9" s="301"/>
      <c r="YO9" s="301"/>
      <c r="YP9" s="301"/>
      <c r="YQ9" s="301"/>
      <c r="YR9" s="301"/>
      <c r="YS9" s="301"/>
      <c r="YT9" s="301"/>
      <c r="YU9" s="301"/>
      <c r="YV9" s="301"/>
      <c r="YW9" s="301"/>
      <c r="YX9" s="301"/>
      <c r="YY9" s="301"/>
      <c r="YZ9" s="301"/>
      <c r="ZA9" s="301"/>
      <c r="ZB9" s="301"/>
      <c r="ZC9" s="301"/>
      <c r="ZD9" s="301"/>
      <c r="ZE9" s="301"/>
      <c r="ZF9" s="301"/>
      <c r="ZG9" s="301"/>
      <c r="ZH9" s="301"/>
      <c r="ZI9" s="301"/>
      <c r="ZJ9" s="301"/>
      <c r="ZK9" s="301"/>
      <c r="ZL9" s="301"/>
      <c r="ZM9" s="301"/>
      <c r="ZN9" s="301"/>
      <c r="ZO9" s="301"/>
      <c r="ZP9" s="301"/>
      <c r="ZQ9" s="301"/>
      <c r="ZR9" s="301"/>
      <c r="ZS9" s="301"/>
      <c r="ZT9" s="301"/>
      <c r="ZU9" s="301"/>
      <c r="ZV9" s="301"/>
      <c r="ZW9" s="301"/>
      <c r="ZX9" s="301"/>
      <c r="ZY9" s="301"/>
      <c r="ZZ9" s="301"/>
      <c r="AAA9" s="301"/>
      <c r="AAB9" s="301"/>
      <c r="AAC9" s="301"/>
      <c r="AAD9" s="301"/>
      <c r="AAE9" s="301"/>
      <c r="AAF9" s="301"/>
      <c r="AAG9" s="301"/>
      <c r="AAH9" s="301"/>
      <c r="AAI9" s="301"/>
      <c r="AAJ9" s="301"/>
      <c r="AAK9" s="301"/>
      <c r="AAL9" s="301"/>
      <c r="AAM9" s="301"/>
      <c r="AAN9" s="301"/>
      <c r="AAO9" s="301"/>
      <c r="AAP9" s="301"/>
      <c r="AAQ9" s="301"/>
      <c r="AAR9" s="301"/>
      <c r="AAS9" s="301"/>
      <c r="AAT9" s="301"/>
      <c r="AAU9" s="301"/>
      <c r="AAV9" s="301"/>
      <c r="AAW9" s="301"/>
      <c r="AAX9" s="301"/>
      <c r="AAY9" s="301"/>
      <c r="AAZ9" s="301"/>
      <c r="ABA9" s="301"/>
      <c r="ABB9" s="301"/>
      <c r="ABC9" s="301"/>
      <c r="ABD9" s="301"/>
      <c r="ABE9" s="301"/>
      <c r="ABF9" s="301"/>
      <c r="ABG9" s="301"/>
      <c r="ABH9" s="301"/>
      <c r="ABI9" s="301"/>
      <c r="ABJ9" s="301"/>
      <c r="ABK9" s="301"/>
      <c r="ABL9" s="301"/>
      <c r="ABM9" s="301"/>
      <c r="ABN9" s="301"/>
      <c r="ABO9" s="301"/>
      <c r="ABP9" s="301"/>
      <c r="ABQ9" s="301"/>
      <c r="ABR9" s="301"/>
      <c r="ABS9" s="301"/>
      <c r="ABT9" s="301"/>
      <c r="ABU9" s="301"/>
      <c r="ABV9" s="301"/>
      <c r="ABW9" s="301"/>
      <c r="ABX9" s="301"/>
      <c r="ABY9" s="301"/>
      <c r="ABZ9" s="301"/>
      <c r="ACA9" s="301"/>
      <c r="ACB9" s="301"/>
      <c r="ACC9" s="301"/>
      <c r="ACD9" s="301"/>
      <c r="ACE9" s="301"/>
      <c r="ACF9" s="301"/>
      <c r="ACG9" s="301"/>
      <c r="ACH9" s="301"/>
      <c r="ACI9" s="301"/>
      <c r="ACJ9" s="301"/>
      <c r="ACK9" s="301"/>
      <c r="ACL9" s="301"/>
      <c r="ACM9" s="301"/>
      <c r="ACN9" s="301"/>
      <c r="ACO9" s="301"/>
      <c r="ACP9" s="301"/>
      <c r="ACQ9" s="301"/>
      <c r="ACR9" s="301"/>
      <c r="ACS9" s="301"/>
      <c r="ACT9" s="301"/>
      <c r="ACU9" s="301"/>
      <c r="ACV9" s="301"/>
      <c r="ACW9" s="301"/>
      <c r="ACX9" s="301"/>
      <c r="ACY9" s="301"/>
      <c r="ACZ9" s="301"/>
      <c r="ADA9" s="301"/>
      <c r="ADB9" s="301"/>
      <c r="ADC9" s="301"/>
      <c r="ADD9" s="301"/>
      <c r="ADE9" s="301"/>
      <c r="ADF9" s="301"/>
      <c r="ADG9" s="301"/>
      <c r="ADH9" s="301"/>
      <c r="ADI9" s="301"/>
      <c r="ADJ9" s="301"/>
      <c r="ADK9" s="301"/>
      <c r="ADL9" s="301"/>
      <c r="ADM9" s="301"/>
      <c r="ADN9" s="301"/>
      <c r="ADO9" s="301"/>
      <c r="ADP9" s="301"/>
      <c r="ADQ9" s="301"/>
      <c r="ADR9" s="301"/>
      <c r="ADS9" s="301"/>
      <c r="ADT9" s="301"/>
      <c r="ADU9" s="301"/>
      <c r="ADV9" s="301"/>
      <c r="ADW9" s="301"/>
      <c r="ADX9" s="301"/>
      <c r="ADY9" s="301"/>
      <c r="ADZ9" s="301"/>
      <c r="AEA9" s="301"/>
      <c r="AEB9" s="301"/>
      <c r="AEC9" s="301"/>
      <c r="AED9" s="301"/>
      <c r="AEE9" s="301"/>
      <c r="AEF9" s="301"/>
      <c r="AEG9" s="301"/>
      <c r="AEH9" s="301"/>
      <c r="AEI9" s="301"/>
      <c r="AEJ9" s="301"/>
      <c r="AEK9" s="301"/>
      <c r="AEL9" s="301"/>
      <c r="AEM9" s="301"/>
      <c r="AEN9" s="301"/>
      <c r="AEO9" s="301"/>
      <c r="AEP9" s="301"/>
      <c r="AEQ9" s="301"/>
      <c r="AER9" s="301"/>
      <c r="AES9" s="301"/>
      <c r="AET9" s="301"/>
      <c r="AEU9" s="301"/>
      <c r="AEV9" s="301"/>
      <c r="AEW9" s="301"/>
      <c r="AEX9" s="301"/>
      <c r="AEY9" s="301"/>
      <c r="AEZ9" s="301"/>
      <c r="AFA9" s="301"/>
      <c r="AFB9" s="301"/>
      <c r="AFC9" s="301"/>
      <c r="AFD9" s="301"/>
      <c r="AFE9" s="301"/>
      <c r="AFF9" s="301"/>
      <c r="AFG9" s="301"/>
      <c r="AFH9" s="301"/>
      <c r="AFI9" s="301"/>
      <c r="AFJ9" s="301"/>
      <c r="AFK9" s="301"/>
      <c r="AFL9" s="301"/>
      <c r="AFM9" s="301"/>
      <c r="AFN9" s="301"/>
      <c r="AFO9" s="301"/>
      <c r="AFP9" s="301"/>
      <c r="AFQ9" s="301"/>
      <c r="AFR9" s="301"/>
      <c r="AFS9" s="301"/>
      <c r="AFT9" s="301"/>
      <c r="AFU9" s="301"/>
      <c r="AFV9" s="301"/>
      <c r="AFW9" s="301"/>
      <c r="AFX9" s="301"/>
      <c r="AFY9" s="301"/>
      <c r="AFZ9" s="301"/>
      <c r="AGA9" s="301"/>
      <c r="AGB9" s="301"/>
      <c r="AGC9" s="301"/>
      <c r="AGD9" s="301"/>
      <c r="AGE9" s="301"/>
      <c r="AGF9" s="301"/>
      <c r="AGG9" s="301"/>
      <c r="AGH9" s="301"/>
      <c r="AGI9" s="301"/>
      <c r="AGJ9" s="301"/>
      <c r="AGK9" s="301"/>
      <c r="AGL9" s="301"/>
      <c r="AGM9" s="301"/>
      <c r="AGN9" s="301"/>
      <c r="AGO9" s="301"/>
      <c r="AGP9" s="301"/>
      <c r="AGQ9" s="301"/>
      <c r="AGR9" s="301"/>
      <c r="AGS9" s="301"/>
      <c r="AGT9" s="301"/>
      <c r="AGU9" s="301"/>
      <c r="AGV9" s="301"/>
      <c r="AGW9" s="301"/>
      <c r="AGX9" s="301"/>
      <c r="AGY9" s="301"/>
      <c r="AGZ9" s="301"/>
      <c r="AHA9" s="301"/>
      <c r="AHB9" s="301"/>
      <c r="AHC9" s="301"/>
      <c r="AHD9" s="301"/>
      <c r="AHE9" s="301"/>
      <c r="AHF9" s="301"/>
      <c r="AHG9" s="301"/>
      <c r="AHH9" s="301"/>
      <c r="AHI9" s="301"/>
      <c r="AHJ9" s="301"/>
      <c r="AHK9" s="301"/>
      <c r="AHL9" s="301"/>
      <c r="AHM9" s="301"/>
      <c r="AHN9" s="301"/>
      <c r="AHO9" s="301"/>
      <c r="AHP9" s="301"/>
      <c r="AHQ9" s="301"/>
      <c r="AHR9" s="301"/>
      <c r="AHS9" s="301"/>
      <c r="AHT9" s="301"/>
      <c r="AHU9" s="301"/>
      <c r="AHV9" s="301"/>
      <c r="AHW9" s="301"/>
      <c r="AHX9" s="301"/>
      <c r="AHY9" s="301"/>
      <c r="AHZ9" s="301"/>
      <c r="AIA9" s="301"/>
      <c r="AIB9" s="301"/>
      <c r="AIC9" s="301"/>
      <c r="AID9" s="301"/>
      <c r="AIE9" s="301"/>
      <c r="AIF9" s="301"/>
      <c r="AIG9" s="301"/>
      <c r="AIH9" s="301"/>
      <c r="AII9" s="301"/>
      <c r="AIJ9" s="301"/>
      <c r="AIK9" s="301"/>
      <c r="AIL9" s="301"/>
      <c r="AIM9" s="301"/>
      <c r="AIN9" s="301"/>
      <c r="AIO9" s="301"/>
      <c r="AIP9" s="301"/>
      <c r="AIQ9" s="301"/>
      <c r="AIR9" s="301"/>
      <c r="AIS9" s="301"/>
      <c r="AIT9" s="301"/>
      <c r="AIU9" s="301"/>
      <c r="AIV9" s="301"/>
      <c r="AIW9" s="301"/>
      <c r="AIX9" s="301"/>
      <c r="AIY9" s="301"/>
      <c r="AIZ9" s="301"/>
      <c r="AJA9" s="301"/>
      <c r="AJB9" s="301"/>
      <c r="AJC9" s="301"/>
      <c r="AJD9" s="301"/>
      <c r="AJE9" s="301"/>
      <c r="AJF9" s="301"/>
      <c r="AJG9" s="301"/>
      <c r="AJH9" s="301"/>
      <c r="AJI9" s="301"/>
      <c r="AJJ9" s="301"/>
      <c r="AJK9" s="301"/>
      <c r="AJL9" s="301"/>
      <c r="AJM9" s="301"/>
      <c r="AJN9" s="301"/>
      <c r="AJO9" s="301"/>
      <c r="AJP9" s="301"/>
      <c r="AJQ9" s="301"/>
      <c r="AJR9" s="301"/>
      <c r="AJS9" s="301"/>
      <c r="AJT9" s="301"/>
      <c r="AJU9" s="301"/>
      <c r="AJV9" s="301"/>
      <c r="AJW9" s="301"/>
      <c r="AJX9" s="301"/>
      <c r="AJY9" s="301"/>
      <c r="AJZ9" s="301"/>
      <c r="AKA9" s="301"/>
      <c r="AKB9" s="301"/>
      <c r="AKC9" s="301"/>
      <c r="AKD9" s="301"/>
      <c r="AKE9" s="301"/>
      <c r="AKF9" s="301"/>
      <c r="AKG9" s="301"/>
      <c r="AKH9" s="301"/>
      <c r="AKI9" s="301"/>
      <c r="AKJ9" s="301"/>
      <c r="AKK9" s="301"/>
      <c r="AKL9" s="301"/>
      <c r="AKM9" s="301"/>
      <c r="AKN9" s="301"/>
      <c r="AKO9" s="301"/>
      <c r="AKP9" s="301"/>
      <c r="AKQ9" s="301"/>
      <c r="AKR9" s="301"/>
      <c r="AKS9" s="301"/>
      <c r="AKT9" s="301"/>
      <c r="AKU9" s="301"/>
      <c r="AKV9" s="301"/>
      <c r="AKW9" s="301"/>
      <c r="AKX9" s="301"/>
      <c r="AKY9" s="301"/>
      <c r="AKZ9" s="301"/>
      <c r="ALA9" s="301"/>
      <c r="ALB9" s="301"/>
      <c r="ALC9" s="301"/>
      <c r="ALD9" s="301"/>
      <c r="ALE9" s="301"/>
      <c r="ALF9" s="301"/>
      <c r="ALG9" s="301"/>
      <c r="ALH9" s="301"/>
      <c r="ALI9" s="301"/>
      <c r="ALJ9" s="301"/>
      <c r="ALK9" s="301"/>
      <c r="ALL9" s="301"/>
      <c r="ALM9" s="301"/>
      <c r="ALN9" s="301"/>
      <c r="ALO9" s="301"/>
      <c r="ALP9" s="301"/>
      <c r="ALQ9" s="301"/>
      <c r="ALR9" s="301"/>
      <c r="ALS9" s="301"/>
      <c r="ALT9" s="301"/>
      <c r="ALU9" s="301"/>
      <c r="ALV9" s="301"/>
      <c r="ALW9" s="301"/>
      <c r="ALX9" s="301"/>
      <c r="ALY9" s="301"/>
      <c r="ALZ9" s="301"/>
      <c r="AMA9" s="301"/>
      <c r="AMB9" s="301"/>
      <c r="AMC9" s="301"/>
      <c r="AMD9" s="301"/>
      <c r="AME9" s="301"/>
      <c r="AMF9" s="301"/>
      <c r="AMG9" s="301"/>
      <c r="AMH9" s="301"/>
      <c r="AMI9" s="301"/>
      <c r="AMJ9" s="301"/>
      <c r="AMK9" s="301"/>
      <c r="AML9" s="301"/>
      <c r="AMM9" s="301"/>
      <c r="AMN9" s="301"/>
      <c r="AMO9" s="301"/>
      <c r="AMP9" s="301"/>
      <c r="AMQ9" s="301"/>
      <c r="AMR9" s="301"/>
      <c r="AMS9" s="301"/>
      <c r="AMT9" s="301"/>
      <c r="AMU9" s="301"/>
      <c r="AMV9" s="301"/>
      <c r="AMW9" s="301"/>
      <c r="AMX9" s="301"/>
      <c r="AMY9" s="301"/>
      <c r="AMZ9" s="301"/>
      <c r="ANA9" s="301"/>
      <c r="ANB9" s="301"/>
      <c r="ANC9" s="301"/>
      <c r="AND9" s="301"/>
      <c r="ANE9" s="301"/>
      <c r="ANF9" s="301"/>
      <c r="ANG9" s="301"/>
      <c r="ANH9" s="301"/>
      <c r="ANI9" s="301"/>
      <c r="ANJ9" s="301"/>
      <c r="ANK9" s="301"/>
      <c r="ANL9" s="301"/>
      <c r="ANM9" s="301"/>
      <c r="ANN9" s="301"/>
      <c r="ANO9" s="301"/>
      <c r="ANP9" s="301"/>
      <c r="ANQ9" s="301"/>
      <c r="ANR9" s="301"/>
      <c r="ANS9" s="301"/>
      <c r="ANT9" s="301"/>
      <c r="ANU9" s="301"/>
      <c r="ANV9" s="301"/>
      <c r="ANW9" s="301"/>
      <c r="ANX9" s="301"/>
      <c r="ANY9" s="301"/>
      <c r="ANZ9" s="301"/>
      <c r="AOA9" s="301"/>
      <c r="AOB9" s="301"/>
      <c r="AOC9" s="301"/>
      <c r="AOD9" s="301"/>
      <c r="AOE9" s="301"/>
      <c r="AOF9" s="301"/>
      <c r="AOG9" s="301"/>
      <c r="AOH9" s="301"/>
      <c r="AOI9" s="301"/>
      <c r="AOJ9" s="301"/>
      <c r="AOK9" s="301"/>
      <c r="AOL9" s="301"/>
      <c r="AOM9" s="301"/>
      <c r="AON9" s="301"/>
      <c r="AOO9" s="301"/>
      <c r="AOP9" s="301"/>
      <c r="AOQ9" s="301"/>
      <c r="AOR9" s="301"/>
      <c r="AOS9" s="301"/>
      <c r="AOT9" s="301"/>
      <c r="AOU9" s="301"/>
      <c r="AOV9" s="301"/>
      <c r="AOW9" s="301"/>
      <c r="AOX9" s="301"/>
      <c r="AOY9" s="301"/>
      <c r="AOZ9" s="301"/>
      <c r="APA9" s="301"/>
      <c r="APB9" s="301"/>
      <c r="APC9" s="301"/>
      <c r="APD9" s="301"/>
      <c r="APE9" s="301"/>
      <c r="APF9" s="301"/>
      <c r="APG9" s="301"/>
      <c r="APH9" s="301"/>
      <c r="API9" s="301"/>
      <c r="APJ9" s="301"/>
      <c r="APK9" s="301"/>
      <c r="APL9" s="301"/>
      <c r="APM9" s="301"/>
      <c r="APN9" s="301"/>
      <c r="APO9" s="301"/>
      <c r="APP9" s="301"/>
      <c r="APQ9" s="301"/>
      <c r="APR9" s="301"/>
      <c r="APS9" s="301"/>
      <c r="APT9" s="301"/>
      <c r="APU9" s="301"/>
      <c r="APV9" s="301"/>
      <c r="APW9" s="301"/>
      <c r="APX9" s="301"/>
      <c r="APY9" s="301"/>
      <c r="APZ9" s="301"/>
      <c r="AQA9" s="301"/>
      <c r="AQB9" s="301"/>
      <c r="AQC9" s="301"/>
      <c r="AQD9" s="301"/>
      <c r="AQE9" s="301"/>
      <c r="AQF9" s="301"/>
      <c r="AQG9" s="301"/>
      <c r="AQH9" s="301"/>
      <c r="AQI9" s="301"/>
      <c r="AQJ9" s="301"/>
      <c r="AQK9" s="301"/>
      <c r="AQL9" s="301"/>
      <c r="AQM9" s="301"/>
      <c r="AQN9" s="301"/>
      <c r="AQO9" s="301"/>
      <c r="AQP9" s="301"/>
      <c r="AQQ9" s="301"/>
      <c r="AQR9" s="301"/>
      <c r="AQS9" s="301"/>
      <c r="AQT9" s="301"/>
      <c r="AQU9" s="301"/>
      <c r="AQV9" s="301"/>
      <c r="AQW9" s="301"/>
      <c r="AQX9" s="301"/>
      <c r="AQY9" s="301"/>
      <c r="AQZ9" s="301"/>
      <c r="ARA9" s="301"/>
      <c r="ARB9" s="301"/>
      <c r="ARC9" s="301"/>
      <c r="ARD9" s="301"/>
      <c r="ARE9" s="301"/>
      <c r="ARF9" s="301"/>
      <c r="ARG9" s="301"/>
      <c r="ARH9" s="301"/>
      <c r="ARI9" s="301"/>
      <c r="ARJ9" s="301"/>
      <c r="ARK9" s="301"/>
      <c r="ARL9" s="301"/>
      <c r="ARM9" s="301"/>
      <c r="ARN9" s="301"/>
      <c r="ARO9" s="301"/>
      <c r="ARP9" s="301"/>
      <c r="ARQ9" s="301"/>
      <c r="ARR9" s="301"/>
      <c r="ARS9" s="301"/>
      <c r="ART9" s="301"/>
      <c r="ARU9" s="301"/>
      <c r="ARV9" s="301"/>
      <c r="ARW9" s="301"/>
      <c r="ARX9" s="301"/>
      <c r="ARY9" s="301"/>
      <c r="ARZ9" s="301"/>
      <c r="ASA9" s="301"/>
      <c r="ASB9" s="301"/>
      <c r="ASC9" s="301"/>
      <c r="ASD9" s="301"/>
      <c r="ASE9" s="301"/>
      <c r="ASF9" s="301"/>
      <c r="ASG9" s="301"/>
      <c r="ASH9" s="301"/>
      <c r="ASI9" s="301"/>
      <c r="ASJ9" s="301"/>
      <c r="ASK9" s="301"/>
      <c r="ASL9" s="301"/>
      <c r="ASM9" s="301"/>
      <c r="ASN9" s="301"/>
      <c r="ASO9" s="301"/>
      <c r="ASP9" s="301"/>
      <c r="ASQ9" s="301"/>
      <c r="ASR9" s="301"/>
      <c r="ASS9" s="301"/>
      <c r="AST9" s="301"/>
      <c r="ASU9" s="301"/>
      <c r="ASV9" s="301"/>
      <c r="ASW9" s="301"/>
      <c r="ASX9" s="301"/>
      <c r="ASY9" s="301"/>
      <c r="ASZ9" s="301"/>
      <c r="ATA9" s="301"/>
      <c r="ATB9" s="301"/>
      <c r="ATC9" s="301"/>
      <c r="ATD9" s="301"/>
      <c r="ATE9" s="301"/>
      <c r="ATF9" s="301"/>
      <c r="ATG9" s="301"/>
      <c r="ATH9" s="301"/>
      <c r="ATI9" s="301"/>
      <c r="ATJ9" s="301"/>
      <c r="ATK9" s="301"/>
      <c r="ATL9" s="301"/>
      <c r="ATM9" s="301"/>
      <c r="ATN9" s="301"/>
      <c r="ATO9" s="301"/>
      <c r="ATP9" s="301"/>
      <c r="ATQ9" s="301"/>
      <c r="ATR9" s="301"/>
      <c r="ATS9" s="301"/>
      <c r="ATT9" s="301"/>
      <c r="ATU9" s="301"/>
      <c r="ATV9" s="301"/>
      <c r="ATW9" s="301"/>
      <c r="ATX9" s="301"/>
      <c r="ATY9" s="301"/>
      <c r="ATZ9" s="301"/>
      <c r="AUA9" s="301"/>
      <c r="AUB9" s="301"/>
      <c r="AUC9" s="301"/>
      <c r="AUD9" s="301"/>
      <c r="AUE9" s="301"/>
      <c r="AUF9" s="301"/>
      <c r="AUG9" s="301"/>
      <c r="AUH9" s="301"/>
      <c r="AUI9" s="301"/>
      <c r="AUJ9" s="301"/>
      <c r="AUK9" s="301"/>
      <c r="AUL9" s="301"/>
      <c r="AUM9" s="301"/>
      <c r="AUN9" s="301"/>
      <c r="AUO9" s="301"/>
      <c r="AUP9" s="301"/>
      <c r="AUQ9" s="301"/>
      <c r="AUR9" s="301"/>
      <c r="AUS9" s="301"/>
      <c r="AUT9" s="301"/>
      <c r="AUU9" s="301"/>
      <c r="AUV9" s="301"/>
      <c r="AUW9" s="301"/>
      <c r="AUX9" s="301"/>
      <c r="AUY9" s="301"/>
      <c r="AUZ9" s="301"/>
      <c r="AVA9" s="301"/>
      <c r="AVB9" s="301"/>
      <c r="AVC9" s="301"/>
      <c r="AVD9" s="301"/>
      <c r="AVE9" s="301"/>
      <c r="AVF9" s="301"/>
      <c r="AVG9" s="301"/>
      <c r="AVH9" s="301"/>
      <c r="AVI9" s="301"/>
      <c r="AVJ9" s="301"/>
      <c r="AVK9" s="301"/>
      <c r="AVL9" s="301"/>
      <c r="AVM9" s="301"/>
      <c r="AVN9" s="301"/>
      <c r="AVO9" s="301"/>
      <c r="AVP9" s="301"/>
      <c r="AVQ9" s="301"/>
      <c r="AVR9" s="301"/>
      <c r="AVS9" s="301"/>
      <c r="AVT9" s="301"/>
      <c r="AVU9" s="301"/>
      <c r="AVV9" s="301"/>
      <c r="AVW9" s="301"/>
      <c r="AVX9" s="301"/>
      <c r="AVY9" s="301"/>
      <c r="AVZ9" s="301"/>
      <c r="AWA9" s="301"/>
      <c r="AWB9" s="301"/>
      <c r="AWC9" s="301"/>
      <c r="AWD9" s="301"/>
      <c r="AWE9" s="301"/>
      <c r="AWF9" s="301"/>
      <c r="AWG9" s="301"/>
      <c r="AWH9" s="301"/>
      <c r="AWI9" s="301"/>
      <c r="AWJ9" s="301"/>
      <c r="AWK9" s="301"/>
      <c r="AWL9" s="301"/>
      <c r="AWM9" s="301"/>
      <c r="AWN9" s="301"/>
      <c r="AWO9" s="301"/>
      <c r="AWP9" s="301"/>
      <c r="AWQ9" s="301"/>
      <c r="AWR9" s="301"/>
      <c r="AWS9" s="301"/>
      <c r="AWT9" s="301"/>
      <c r="AWU9" s="301"/>
      <c r="AWV9" s="301"/>
      <c r="AWW9" s="301"/>
      <c r="AWX9" s="301"/>
      <c r="AWY9" s="301"/>
      <c r="AWZ9" s="301"/>
      <c r="AXA9" s="301"/>
      <c r="AXB9" s="301"/>
      <c r="AXC9" s="301"/>
      <c r="AXD9" s="301"/>
      <c r="AXE9" s="301"/>
      <c r="AXF9" s="301"/>
      <c r="AXG9" s="301"/>
      <c r="AXH9" s="301"/>
      <c r="AXI9" s="301"/>
      <c r="AXJ9" s="301"/>
      <c r="AXK9" s="301"/>
      <c r="AXL9" s="301"/>
      <c r="AXM9" s="301"/>
      <c r="AXN9" s="301"/>
      <c r="AXO9" s="301"/>
      <c r="AXP9" s="301"/>
      <c r="AXQ9" s="301"/>
      <c r="AXR9" s="301"/>
      <c r="AXS9" s="301"/>
      <c r="AXT9" s="301"/>
      <c r="AXU9" s="301"/>
      <c r="AXV9" s="301"/>
      <c r="AXW9" s="301"/>
      <c r="AXX9" s="301"/>
      <c r="AXY9" s="301"/>
      <c r="AXZ9" s="301"/>
      <c r="AYA9" s="301"/>
      <c r="AYB9" s="301"/>
      <c r="AYC9" s="301"/>
      <c r="AYD9" s="301"/>
      <c r="AYE9" s="301"/>
      <c r="AYF9" s="301"/>
      <c r="AYG9" s="301"/>
      <c r="AYH9" s="301"/>
      <c r="AYI9" s="301"/>
      <c r="AYJ9" s="301"/>
      <c r="AYK9" s="301"/>
      <c r="AYL9" s="301"/>
      <c r="AYM9" s="301"/>
      <c r="AYN9" s="301"/>
      <c r="AYO9" s="301"/>
      <c r="AYP9" s="301"/>
      <c r="AYQ9" s="301"/>
      <c r="AYR9" s="301"/>
      <c r="AYS9" s="301"/>
      <c r="AYT9" s="301"/>
      <c r="AYU9" s="301"/>
      <c r="AYV9" s="301"/>
      <c r="AYW9" s="301"/>
      <c r="AYX9" s="301"/>
      <c r="AYY9" s="301"/>
      <c r="AYZ9" s="301"/>
      <c r="AZA9" s="301"/>
      <c r="AZB9" s="301"/>
      <c r="AZC9" s="301"/>
      <c r="AZD9" s="301"/>
      <c r="AZE9" s="301"/>
      <c r="AZF9" s="301"/>
      <c r="AZG9" s="301"/>
      <c r="AZH9" s="301"/>
      <c r="AZI9" s="301"/>
      <c r="AZJ9" s="301"/>
      <c r="AZK9" s="301"/>
      <c r="AZL9" s="301"/>
      <c r="AZM9" s="301"/>
      <c r="AZN9" s="301"/>
      <c r="AZO9" s="301"/>
      <c r="AZP9" s="301"/>
      <c r="AZQ9" s="301"/>
      <c r="AZR9" s="301"/>
      <c r="AZS9" s="301"/>
      <c r="AZT9" s="301"/>
      <c r="AZU9" s="301"/>
      <c r="AZV9" s="301"/>
      <c r="AZW9" s="301"/>
      <c r="AZX9" s="301"/>
      <c r="AZY9" s="301"/>
      <c r="AZZ9" s="301"/>
      <c r="BAA9" s="301"/>
      <c r="BAB9" s="301"/>
      <c r="BAC9" s="301"/>
      <c r="BAD9" s="301"/>
      <c r="BAE9" s="301"/>
      <c r="BAF9" s="301"/>
      <c r="BAG9" s="301"/>
      <c r="BAH9" s="301"/>
      <c r="BAI9" s="301"/>
      <c r="BAJ9" s="301"/>
      <c r="BAK9" s="301"/>
      <c r="BAL9" s="301"/>
      <c r="BAM9" s="301"/>
      <c r="BAN9" s="301"/>
      <c r="BAO9" s="301"/>
      <c r="BAP9" s="301"/>
      <c r="BAQ9" s="301"/>
      <c r="BAR9" s="301"/>
      <c r="BAS9" s="301"/>
      <c r="BAT9" s="301"/>
      <c r="BAU9" s="301"/>
      <c r="BAV9" s="301"/>
      <c r="BAW9" s="301"/>
      <c r="BAX9" s="301"/>
      <c r="BAY9" s="301"/>
      <c r="BAZ9" s="301"/>
      <c r="BBA9" s="301"/>
      <c r="BBB9" s="301"/>
      <c r="BBC9" s="301"/>
      <c r="BBD9" s="301"/>
      <c r="BBE9" s="301"/>
      <c r="BBF9" s="301"/>
      <c r="BBG9" s="301"/>
      <c r="BBH9" s="301"/>
      <c r="BBI9" s="301"/>
      <c r="BBJ9" s="301"/>
      <c r="BBK9" s="301"/>
      <c r="BBL9" s="301"/>
      <c r="BBM9" s="301"/>
      <c r="BBN9" s="301"/>
      <c r="BBO9" s="301"/>
      <c r="BBP9" s="301"/>
      <c r="BBQ9" s="301"/>
      <c r="BBR9" s="301"/>
      <c r="BBS9" s="301"/>
      <c r="BBT9" s="301"/>
      <c r="BBU9" s="301"/>
      <c r="BBV9" s="301"/>
      <c r="BBW9" s="301"/>
      <c r="BBX9" s="301"/>
      <c r="BBY9" s="301"/>
      <c r="BBZ9" s="301"/>
      <c r="BCA9" s="301"/>
      <c r="BCB9" s="301"/>
      <c r="BCC9" s="301"/>
      <c r="BCD9" s="301"/>
      <c r="BCE9" s="301"/>
      <c r="BCF9" s="301"/>
      <c r="BCG9" s="301"/>
      <c r="BCH9" s="301"/>
      <c r="BCI9" s="301"/>
      <c r="BCJ9" s="301"/>
      <c r="BCK9" s="301"/>
      <c r="BCL9" s="301"/>
      <c r="BCM9" s="301"/>
      <c r="BCN9" s="301"/>
      <c r="BCO9" s="301"/>
      <c r="BCP9" s="301"/>
      <c r="BCQ9" s="301"/>
      <c r="BCR9" s="301"/>
      <c r="BCS9" s="301"/>
      <c r="BCT9" s="301"/>
      <c r="BCU9" s="301"/>
      <c r="BCV9" s="301"/>
      <c r="BCW9" s="301"/>
      <c r="BCX9" s="301"/>
      <c r="BCY9" s="301"/>
      <c r="BCZ9" s="301"/>
      <c r="BDA9" s="301"/>
      <c r="BDB9" s="301"/>
      <c r="BDC9" s="301"/>
      <c r="BDD9" s="301"/>
      <c r="BDE9" s="301"/>
      <c r="BDF9" s="301"/>
      <c r="BDG9" s="301"/>
      <c r="BDH9" s="301"/>
      <c r="BDI9" s="301"/>
      <c r="BDJ9" s="301"/>
      <c r="BDK9" s="301"/>
      <c r="BDL9" s="301"/>
      <c r="BDM9" s="301"/>
      <c r="BDN9" s="301"/>
      <c r="BDO9" s="301"/>
      <c r="BDP9" s="301"/>
      <c r="BDQ9" s="301"/>
      <c r="BDR9" s="301"/>
      <c r="BDS9" s="301"/>
      <c r="BDT9" s="301"/>
      <c r="BDU9" s="301"/>
      <c r="BDV9" s="301"/>
      <c r="BDW9" s="301"/>
      <c r="BDX9" s="301"/>
      <c r="BDY9" s="301"/>
      <c r="BDZ9" s="301"/>
      <c r="BEA9" s="301"/>
      <c r="BEB9" s="301"/>
      <c r="BEC9" s="301"/>
      <c r="BED9" s="301"/>
      <c r="BEE9" s="301"/>
      <c r="BEF9" s="301"/>
      <c r="BEG9" s="301"/>
      <c r="BEH9" s="301"/>
      <c r="BEI9" s="301"/>
      <c r="BEJ9" s="301"/>
      <c r="BEK9" s="301"/>
      <c r="BEL9" s="301"/>
      <c r="BEM9" s="301"/>
      <c r="BEN9" s="301"/>
      <c r="BEO9" s="301"/>
      <c r="BEP9" s="301"/>
      <c r="BEQ9" s="301"/>
      <c r="BER9" s="301"/>
      <c r="BES9" s="301"/>
      <c r="BET9" s="301"/>
      <c r="BEU9" s="301"/>
      <c r="BEV9" s="301"/>
      <c r="BEW9" s="301"/>
      <c r="BEX9" s="301"/>
      <c r="BEY9" s="301"/>
      <c r="BEZ9" s="301"/>
      <c r="BFA9" s="301"/>
      <c r="BFB9" s="301"/>
      <c r="BFC9" s="301"/>
      <c r="BFD9" s="301"/>
      <c r="BFE9" s="301"/>
      <c r="BFF9" s="301"/>
      <c r="BFG9" s="301"/>
      <c r="BFH9" s="301"/>
      <c r="BFI9" s="301"/>
      <c r="BFJ9" s="301"/>
      <c r="BFK9" s="301"/>
      <c r="BFL9" s="301"/>
      <c r="BFM9" s="301"/>
      <c r="BFN9" s="301"/>
      <c r="BFO9" s="301"/>
      <c r="BFP9" s="301"/>
      <c r="BFQ9" s="301"/>
      <c r="BFR9" s="301"/>
      <c r="BFS9" s="301"/>
      <c r="BFT9" s="301"/>
      <c r="BFU9" s="301"/>
      <c r="BFV9" s="301"/>
      <c r="BFW9" s="301"/>
      <c r="BFX9" s="301"/>
      <c r="BFY9" s="301"/>
      <c r="BFZ9" s="301"/>
      <c r="BGA9" s="301"/>
      <c r="BGB9" s="301"/>
      <c r="BGC9" s="301"/>
      <c r="BGD9" s="301"/>
      <c r="BGE9" s="301"/>
      <c r="BGF9" s="301"/>
      <c r="BGG9" s="301"/>
      <c r="BGH9" s="301"/>
      <c r="BGI9" s="301"/>
      <c r="BGJ9" s="301"/>
      <c r="BGK9" s="301"/>
      <c r="BGL9" s="301"/>
      <c r="BGM9" s="301"/>
      <c r="BGN9" s="301"/>
      <c r="BGO9" s="301"/>
      <c r="BGP9" s="301"/>
      <c r="BGQ9" s="301"/>
      <c r="BGR9" s="301"/>
      <c r="BGS9" s="301"/>
      <c r="BGT9" s="301"/>
      <c r="BGU9" s="301"/>
      <c r="BGV9" s="301"/>
      <c r="BGW9" s="301"/>
      <c r="BGX9" s="301"/>
      <c r="BGY9" s="301"/>
      <c r="BGZ9" s="301"/>
      <c r="BHA9" s="301"/>
      <c r="BHB9" s="301"/>
      <c r="BHC9" s="301"/>
      <c r="BHD9" s="301"/>
      <c r="BHE9" s="301"/>
      <c r="BHF9" s="301"/>
      <c r="BHG9" s="301"/>
      <c r="BHH9" s="301"/>
      <c r="BHI9" s="301"/>
      <c r="BHJ9" s="301"/>
      <c r="BHK9" s="301"/>
      <c r="BHL9" s="301"/>
      <c r="BHM9" s="301"/>
      <c r="BHN9" s="301"/>
      <c r="BHO9" s="301"/>
      <c r="BHP9" s="301"/>
      <c r="BHQ9" s="301"/>
      <c r="BHR9" s="301"/>
      <c r="BHS9" s="301"/>
      <c r="BHT9" s="301"/>
      <c r="BHU9" s="301"/>
      <c r="BHV9" s="301"/>
      <c r="BHW9" s="301"/>
      <c r="BHX9" s="301"/>
      <c r="BHY9" s="301"/>
      <c r="BHZ9" s="301"/>
      <c r="BIA9" s="301"/>
      <c r="BIB9" s="301"/>
      <c r="BIC9" s="301"/>
      <c r="BID9" s="301"/>
      <c r="BIE9" s="301"/>
      <c r="BIF9" s="301"/>
      <c r="BIG9" s="301"/>
      <c r="BIH9" s="301"/>
      <c r="BII9" s="301"/>
      <c r="BIJ9" s="301"/>
      <c r="BIK9" s="301"/>
      <c r="BIL9" s="301"/>
      <c r="BIM9" s="301"/>
      <c r="BIN9" s="301"/>
      <c r="BIO9" s="301"/>
      <c r="BIP9" s="301"/>
      <c r="BIQ9" s="301"/>
      <c r="BIR9" s="301"/>
      <c r="BIS9" s="301"/>
      <c r="BIT9" s="301"/>
      <c r="BIU9" s="301"/>
      <c r="BIV9" s="301"/>
      <c r="BIW9" s="301"/>
      <c r="BIX9" s="301"/>
      <c r="BIY9" s="301"/>
      <c r="BIZ9" s="301"/>
      <c r="BJA9" s="301"/>
      <c r="BJB9" s="301"/>
      <c r="BJC9" s="301"/>
      <c r="BJD9" s="301"/>
      <c r="BJE9" s="301"/>
      <c r="BJF9" s="301"/>
      <c r="BJG9" s="301"/>
      <c r="BJH9" s="301"/>
      <c r="BJI9" s="301"/>
      <c r="BJJ9" s="301"/>
      <c r="BJK9" s="301"/>
      <c r="BJL9" s="301"/>
      <c r="BJM9" s="301"/>
      <c r="BJN9" s="301"/>
      <c r="BJO9" s="301"/>
      <c r="BJP9" s="301"/>
      <c r="BJQ9" s="301"/>
      <c r="BJR9" s="301"/>
      <c r="BJS9" s="301"/>
      <c r="BJT9" s="301"/>
      <c r="BJU9" s="301"/>
      <c r="BJV9" s="301"/>
      <c r="BJW9" s="301"/>
      <c r="BJX9" s="301"/>
      <c r="BJY9" s="301"/>
      <c r="BJZ9" s="301"/>
      <c r="BKA9" s="301"/>
      <c r="BKB9" s="301"/>
      <c r="BKC9" s="301"/>
      <c r="BKD9" s="301"/>
      <c r="BKE9" s="301"/>
      <c r="BKF9" s="301"/>
      <c r="BKG9" s="301"/>
      <c r="BKH9" s="301"/>
      <c r="BKI9" s="301"/>
      <c r="BKJ9" s="301"/>
      <c r="BKK9" s="301"/>
      <c r="BKL9" s="301"/>
      <c r="BKM9" s="301"/>
      <c r="BKN9" s="301"/>
      <c r="BKO9" s="301"/>
      <c r="BKP9" s="301"/>
      <c r="BKQ9" s="301"/>
      <c r="BKR9" s="301"/>
      <c r="BKS9" s="301"/>
      <c r="BKT9" s="301"/>
      <c r="BKU9" s="301"/>
      <c r="BKV9" s="301"/>
      <c r="BKW9" s="301"/>
      <c r="BKX9" s="301"/>
      <c r="BKY9" s="301"/>
      <c r="BKZ9" s="301"/>
      <c r="BLA9" s="301"/>
      <c r="BLB9" s="301"/>
      <c r="BLC9" s="301"/>
      <c r="BLD9" s="301"/>
      <c r="BLE9" s="301"/>
      <c r="BLF9" s="301"/>
      <c r="BLG9" s="301"/>
      <c r="BLH9" s="301"/>
      <c r="BLI9" s="301"/>
      <c r="BLJ9" s="301"/>
      <c r="BLK9" s="301"/>
      <c r="BLL9" s="301"/>
      <c r="BLM9" s="301"/>
      <c r="BLN9" s="301"/>
      <c r="BLO9" s="301"/>
      <c r="BLP9" s="301"/>
      <c r="BLQ9" s="301"/>
      <c r="BLR9" s="301"/>
      <c r="BLS9" s="301"/>
      <c r="BLT9" s="301"/>
      <c r="BLU9" s="301"/>
      <c r="BLV9" s="301"/>
      <c r="BLW9" s="301"/>
      <c r="BLX9" s="301"/>
      <c r="BLY9" s="301"/>
      <c r="BLZ9" s="301"/>
      <c r="BMA9" s="301"/>
      <c r="BMB9" s="301"/>
      <c r="BMC9" s="301"/>
      <c r="BMD9" s="301"/>
      <c r="BME9" s="301"/>
      <c r="BMF9" s="301"/>
      <c r="BMG9" s="301"/>
      <c r="BMH9" s="301"/>
      <c r="BMI9" s="301"/>
      <c r="BMJ9" s="301"/>
      <c r="BMK9" s="301"/>
      <c r="BML9" s="301"/>
      <c r="BMM9" s="301"/>
      <c r="BMN9" s="301"/>
      <c r="BMO9" s="301"/>
      <c r="BMP9" s="301"/>
      <c r="BMQ9" s="301"/>
      <c r="BMR9" s="301"/>
      <c r="BMS9" s="301"/>
      <c r="BMT9" s="301"/>
      <c r="BMU9" s="301"/>
      <c r="BMV9" s="301"/>
      <c r="BMW9" s="301"/>
      <c r="BMX9" s="301"/>
      <c r="BMY9" s="301"/>
      <c r="BMZ9" s="301"/>
      <c r="BNA9" s="301"/>
      <c r="BNB9" s="301"/>
      <c r="BNC9" s="301"/>
      <c r="BND9" s="301"/>
      <c r="BNE9" s="301"/>
      <c r="BNF9" s="301"/>
      <c r="BNG9" s="301"/>
      <c r="BNH9" s="301"/>
      <c r="BNI9" s="301"/>
      <c r="BNJ9" s="301"/>
      <c r="BNK9" s="301"/>
      <c r="BNL9" s="301"/>
      <c r="BNM9" s="301"/>
      <c r="BNN9" s="301"/>
      <c r="BNO9" s="301"/>
      <c r="BNP9" s="301"/>
      <c r="BNQ9" s="301"/>
      <c r="BNR9" s="301"/>
      <c r="BNS9" s="301"/>
      <c r="BNT9" s="301"/>
      <c r="BNU9" s="301"/>
      <c r="BNV9" s="301"/>
      <c r="BNW9" s="301"/>
      <c r="BNX9" s="301"/>
      <c r="BNY9" s="301"/>
      <c r="BNZ9" s="301"/>
      <c r="BOA9" s="301"/>
      <c r="BOB9" s="301"/>
      <c r="BOC9" s="301"/>
      <c r="BOD9" s="301"/>
      <c r="BOE9" s="301"/>
      <c r="BOF9" s="301"/>
      <c r="BOG9" s="301"/>
      <c r="BOH9" s="301"/>
      <c r="BOI9" s="301"/>
      <c r="BOJ9" s="301"/>
      <c r="BOK9" s="301"/>
      <c r="BOL9" s="301"/>
      <c r="BOM9" s="301"/>
      <c r="BON9" s="301"/>
      <c r="BOO9" s="301"/>
      <c r="BOP9" s="301"/>
      <c r="BOQ9" s="301"/>
      <c r="BOR9" s="301"/>
      <c r="BOS9" s="301"/>
      <c r="BOT9" s="301"/>
      <c r="BOU9" s="301"/>
      <c r="BOV9" s="301"/>
      <c r="BOW9" s="301"/>
      <c r="BOX9" s="301"/>
      <c r="BOY9" s="301"/>
      <c r="BOZ9" s="301"/>
      <c r="BPA9" s="301"/>
      <c r="BPB9" s="301"/>
      <c r="BPC9" s="301"/>
      <c r="BPD9" s="301"/>
      <c r="BPE9" s="301"/>
      <c r="BPF9" s="301"/>
      <c r="BPG9" s="301"/>
      <c r="BPH9" s="301"/>
      <c r="BPI9" s="301"/>
      <c r="BPJ9" s="301"/>
      <c r="BPK9" s="301"/>
      <c r="BPL9" s="301"/>
      <c r="BPM9" s="301"/>
      <c r="BPN9" s="301"/>
      <c r="BPO9" s="301"/>
      <c r="BPP9" s="301"/>
      <c r="BPQ9" s="301"/>
      <c r="BPR9" s="301"/>
      <c r="BPS9" s="301"/>
      <c r="BPT9" s="301"/>
      <c r="BPU9" s="301"/>
      <c r="BPV9" s="301"/>
      <c r="BPW9" s="301"/>
      <c r="BPX9" s="301"/>
      <c r="BPY9" s="301"/>
      <c r="BPZ9" s="301"/>
      <c r="BQA9" s="301"/>
      <c r="BQB9" s="301"/>
      <c r="BQC9" s="301"/>
      <c r="BQD9" s="301"/>
      <c r="BQE9" s="301"/>
      <c r="BQF9" s="301"/>
      <c r="BQG9" s="301"/>
      <c r="BQH9" s="301"/>
      <c r="BQI9" s="301"/>
      <c r="BQJ9" s="301"/>
      <c r="BQK9" s="301"/>
      <c r="BQL9" s="301"/>
      <c r="BQM9" s="301"/>
      <c r="BQN9" s="301"/>
      <c r="BQO9" s="301"/>
      <c r="BQP9" s="301"/>
      <c r="BQQ9" s="301"/>
      <c r="BQR9" s="301"/>
      <c r="BQS9" s="301"/>
      <c r="BQT9" s="301"/>
      <c r="BQU9" s="301"/>
      <c r="BQV9" s="301"/>
      <c r="BQW9" s="301"/>
      <c r="BQX9" s="301"/>
      <c r="BQY9" s="301"/>
      <c r="BQZ9" s="301"/>
      <c r="BRA9" s="301"/>
      <c r="BRB9" s="301"/>
      <c r="BRC9" s="301"/>
      <c r="BRD9" s="301"/>
      <c r="BRE9" s="301"/>
      <c r="BRF9" s="301"/>
      <c r="BRG9" s="301"/>
      <c r="BRH9" s="301"/>
      <c r="BRI9" s="301"/>
      <c r="BRJ9" s="301"/>
      <c r="BRK9" s="301"/>
      <c r="BRL9" s="301"/>
      <c r="BRM9" s="301"/>
      <c r="BRN9" s="301"/>
      <c r="BRO9" s="301"/>
      <c r="BRP9" s="301"/>
      <c r="BRQ9" s="301"/>
      <c r="BRR9" s="301"/>
      <c r="BRS9" s="301"/>
      <c r="BRT9" s="301"/>
      <c r="BRU9" s="301"/>
      <c r="BRV9" s="301"/>
      <c r="BRW9" s="301"/>
      <c r="BRX9" s="301"/>
      <c r="BRY9" s="301"/>
      <c r="BRZ9" s="301"/>
      <c r="BSA9" s="301"/>
      <c r="BSB9" s="301"/>
      <c r="BSC9" s="301"/>
      <c r="BSD9" s="301"/>
      <c r="BSE9" s="301"/>
      <c r="BSF9" s="301"/>
      <c r="BSG9" s="301"/>
      <c r="BSH9" s="301"/>
      <c r="BSI9" s="301"/>
      <c r="BSJ9" s="301"/>
      <c r="BSK9" s="301"/>
      <c r="BSL9" s="301"/>
      <c r="BSM9" s="301"/>
      <c r="BSN9" s="301"/>
      <c r="BSO9" s="301"/>
      <c r="BSP9" s="301"/>
      <c r="BSQ9" s="301"/>
      <c r="BSR9" s="301"/>
      <c r="BSS9" s="301"/>
      <c r="BST9" s="301"/>
      <c r="BSU9" s="301"/>
      <c r="BSV9" s="301"/>
      <c r="BSW9" s="301"/>
      <c r="BSX9" s="301"/>
      <c r="BSY9" s="301"/>
      <c r="BSZ9" s="301"/>
      <c r="BTA9" s="301"/>
      <c r="BTB9" s="301"/>
      <c r="BTC9" s="301"/>
      <c r="BTD9" s="301"/>
      <c r="BTE9" s="301"/>
      <c r="BTF9" s="301"/>
      <c r="BTG9" s="301"/>
      <c r="BTH9" s="301"/>
      <c r="BTI9" s="301"/>
      <c r="BTJ9" s="301"/>
      <c r="BTK9" s="301"/>
      <c r="BTL9" s="301"/>
      <c r="BTM9" s="301"/>
      <c r="BTN9" s="301"/>
      <c r="BTO9" s="301"/>
      <c r="BTP9" s="301"/>
      <c r="BTQ9" s="301"/>
      <c r="BTR9" s="301"/>
      <c r="BTS9" s="301"/>
      <c r="BTT9" s="301"/>
      <c r="BTU9" s="301"/>
      <c r="BTV9" s="301"/>
      <c r="BTW9" s="301"/>
      <c r="BTX9" s="301"/>
      <c r="BTY9" s="301"/>
      <c r="BTZ9" s="301"/>
      <c r="BUA9" s="301"/>
      <c r="BUB9" s="301"/>
      <c r="BUC9" s="301"/>
      <c r="BUD9" s="301"/>
      <c r="BUE9" s="301"/>
      <c r="BUF9" s="301"/>
      <c r="BUG9" s="301"/>
      <c r="BUH9" s="301"/>
      <c r="BUI9" s="301"/>
      <c r="BUJ9" s="301"/>
      <c r="BUK9" s="301"/>
      <c r="BUL9" s="301"/>
      <c r="BUM9" s="301"/>
      <c r="BUN9" s="301"/>
      <c r="BUO9" s="301"/>
      <c r="BUP9" s="301"/>
      <c r="BUQ9" s="301"/>
      <c r="BUR9" s="301"/>
      <c r="BUS9" s="301"/>
      <c r="BUT9" s="301"/>
      <c r="BUU9" s="301"/>
      <c r="BUV9" s="301"/>
      <c r="BUW9" s="301"/>
      <c r="BUX9" s="301"/>
      <c r="BUY9" s="301"/>
      <c r="BUZ9" s="301"/>
      <c r="BVA9" s="301"/>
      <c r="BVB9" s="301"/>
      <c r="BVC9" s="301"/>
      <c r="BVD9" s="301"/>
      <c r="BVE9" s="301"/>
      <c r="BVF9" s="301"/>
      <c r="BVG9" s="301"/>
      <c r="BVH9" s="301"/>
      <c r="BVI9" s="301"/>
      <c r="BVJ9" s="301"/>
      <c r="BVK9" s="301"/>
      <c r="BVL9" s="301"/>
      <c r="BVM9" s="301"/>
      <c r="BVN9" s="301"/>
      <c r="BVO9" s="301"/>
      <c r="BVP9" s="301"/>
      <c r="BVQ9" s="301"/>
      <c r="BVR9" s="301"/>
      <c r="BVS9" s="301"/>
      <c r="BVT9" s="301"/>
      <c r="BVU9" s="301"/>
      <c r="BVV9" s="301"/>
      <c r="BVW9" s="301"/>
      <c r="BVX9" s="301"/>
      <c r="BVY9" s="301"/>
      <c r="BVZ9" s="301"/>
      <c r="BWA9" s="301"/>
      <c r="BWB9" s="301"/>
      <c r="BWC9" s="301"/>
      <c r="BWD9" s="301"/>
      <c r="BWE9" s="301"/>
      <c r="BWF9" s="301"/>
      <c r="BWG9" s="301"/>
      <c r="BWH9" s="301"/>
      <c r="BWI9" s="301"/>
      <c r="BWJ9" s="301"/>
      <c r="BWK9" s="301"/>
      <c r="BWL9" s="301"/>
      <c r="BWM9" s="301"/>
      <c r="BWN9" s="301"/>
      <c r="BWO9" s="301"/>
      <c r="BWP9" s="301"/>
      <c r="BWQ9" s="301"/>
      <c r="BWR9" s="301"/>
      <c r="BWS9" s="301"/>
      <c r="BWT9" s="301"/>
      <c r="BWU9" s="301"/>
      <c r="BWV9" s="301"/>
      <c r="BWW9" s="301"/>
      <c r="BWX9" s="301"/>
      <c r="BWY9" s="301"/>
      <c r="BWZ9" s="301"/>
      <c r="BXA9" s="301"/>
      <c r="BXB9" s="301"/>
      <c r="BXC9" s="301"/>
      <c r="BXD9" s="301"/>
      <c r="BXE9" s="301"/>
      <c r="BXF9" s="301"/>
      <c r="BXG9" s="301"/>
      <c r="BXH9" s="301"/>
      <c r="BXI9" s="301"/>
      <c r="BXJ9" s="301"/>
      <c r="BXK9" s="301"/>
      <c r="BXL9" s="301"/>
      <c r="BXM9" s="301"/>
      <c r="BXN9" s="301"/>
      <c r="BXO9" s="301"/>
      <c r="BXP9" s="301"/>
      <c r="BXQ9" s="301"/>
      <c r="BXR9" s="301"/>
      <c r="BXS9" s="301"/>
      <c r="BXT9" s="301"/>
      <c r="BXU9" s="301"/>
      <c r="BXV9" s="301"/>
      <c r="BXW9" s="301"/>
      <c r="BXX9" s="301"/>
      <c r="BXY9" s="301"/>
      <c r="BXZ9" s="301"/>
      <c r="BYA9" s="301"/>
      <c r="BYB9" s="301"/>
      <c r="BYC9" s="301"/>
      <c r="BYD9" s="301"/>
      <c r="BYE9" s="301"/>
      <c r="BYF9" s="301"/>
      <c r="BYG9" s="301"/>
      <c r="BYH9" s="301"/>
      <c r="BYI9" s="301"/>
      <c r="BYJ9" s="301"/>
      <c r="BYK9" s="301"/>
      <c r="BYL9" s="301"/>
      <c r="BYM9" s="301"/>
      <c r="BYN9" s="301"/>
      <c r="BYO9" s="301"/>
      <c r="BYP9" s="301"/>
      <c r="BYQ9" s="301"/>
      <c r="BYR9" s="301"/>
      <c r="BYS9" s="301"/>
      <c r="BYT9" s="301"/>
      <c r="BYU9" s="301"/>
      <c r="BYV9" s="301"/>
      <c r="BYW9" s="301"/>
      <c r="BYX9" s="301"/>
      <c r="BYY9" s="301"/>
      <c r="BYZ9" s="301"/>
      <c r="BZA9" s="301"/>
      <c r="BZB9" s="301"/>
      <c r="BZC9" s="301"/>
      <c r="BZD9" s="301"/>
      <c r="BZE9" s="301"/>
      <c r="BZF9" s="301"/>
      <c r="BZG9" s="301"/>
      <c r="BZH9" s="301"/>
      <c r="BZI9" s="301"/>
      <c r="BZJ9" s="301"/>
      <c r="BZK9" s="301"/>
      <c r="BZL9" s="301"/>
      <c r="BZM9" s="301"/>
      <c r="BZN9" s="301"/>
      <c r="BZO9" s="301"/>
      <c r="BZP9" s="301"/>
      <c r="BZQ9" s="301"/>
      <c r="BZR9" s="301"/>
      <c r="BZS9" s="301"/>
      <c r="BZT9" s="301"/>
      <c r="BZU9" s="301"/>
      <c r="BZV9" s="301"/>
      <c r="BZW9" s="301"/>
      <c r="BZX9" s="301"/>
      <c r="BZY9" s="301"/>
      <c r="BZZ9" s="301"/>
      <c r="CAA9" s="301"/>
      <c r="CAB9" s="301"/>
      <c r="CAC9" s="301"/>
      <c r="CAD9" s="301"/>
      <c r="CAE9" s="301"/>
      <c r="CAF9" s="301"/>
      <c r="CAG9" s="301"/>
      <c r="CAH9" s="301"/>
      <c r="CAI9" s="301"/>
      <c r="CAJ9" s="301"/>
      <c r="CAK9" s="301"/>
      <c r="CAL9" s="301"/>
      <c r="CAM9" s="301"/>
      <c r="CAN9" s="301"/>
      <c r="CAO9" s="301"/>
      <c r="CAP9" s="301"/>
      <c r="CAQ9" s="301"/>
      <c r="CAR9" s="301"/>
      <c r="CAS9" s="301"/>
      <c r="CAT9" s="301"/>
      <c r="CAU9" s="301"/>
      <c r="CAV9" s="301"/>
      <c r="CAW9" s="301"/>
      <c r="CAX9" s="301"/>
      <c r="CAY9" s="301"/>
      <c r="CAZ9" s="301"/>
      <c r="CBA9" s="301"/>
      <c r="CBB9" s="301"/>
      <c r="CBC9" s="301"/>
      <c r="CBD9" s="301"/>
      <c r="CBE9" s="301"/>
      <c r="CBF9" s="301"/>
      <c r="CBG9" s="301"/>
      <c r="CBH9" s="301"/>
      <c r="CBI9" s="301"/>
      <c r="CBJ9" s="301"/>
      <c r="CBK9" s="301"/>
      <c r="CBL9" s="301"/>
      <c r="CBM9" s="301"/>
      <c r="CBN9" s="301"/>
      <c r="CBO9" s="301"/>
      <c r="CBP9" s="301"/>
      <c r="CBQ9" s="301"/>
      <c r="CBR9" s="301"/>
      <c r="CBS9" s="301"/>
      <c r="CBT9" s="301"/>
      <c r="CBU9" s="301"/>
      <c r="CBV9" s="301"/>
      <c r="CBW9" s="301"/>
      <c r="CBX9" s="301"/>
      <c r="CBY9" s="301"/>
      <c r="CBZ9" s="301"/>
      <c r="CCA9" s="301"/>
      <c r="CCB9" s="301"/>
      <c r="CCC9" s="301"/>
      <c r="CCD9" s="301"/>
      <c r="CCE9" s="301"/>
      <c r="CCF9" s="301"/>
      <c r="CCG9" s="301"/>
      <c r="CCH9" s="301"/>
      <c r="CCI9" s="301"/>
      <c r="CCJ9" s="301"/>
      <c r="CCK9" s="301"/>
      <c r="CCL9" s="301"/>
      <c r="CCM9" s="301"/>
      <c r="CCN9" s="301"/>
      <c r="CCO9" s="301"/>
      <c r="CCP9" s="301"/>
      <c r="CCQ9" s="301"/>
      <c r="CCR9" s="301"/>
      <c r="CCS9" s="301"/>
      <c r="CCT9" s="301"/>
      <c r="CCU9" s="301"/>
      <c r="CCV9" s="301"/>
      <c r="CCW9" s="301"/>
      <c r="CCX9" s="301"/>
      <c r="CCY9" s="301"/>
      <c r="CCZ9" s="301"/>
      <c r="CDA9" s="301"/>
      <c r="CDB9" s="301"/>
      <c r="CDC9" s="301"/>
      <c r="CDD9" s="301"/>
      <c r="CDE9" s="301"/>
      <c r="CDF9" s="301"/>
      <c r="CDG9" s="301"/>
      <c r="CDH9" s="301"/>
      <c r="CDI9" s="301"/>
      <c r="CDJ9" s="301"/>
      <c r="CDK9" s="301"/>
      <c r="CDL9" s="301"/>
      <c r="CDM9" s="301"/>
      <c r="CDN9" s="301"/>
      <c r="CDO9" s="301"/>
      <c r="CDP9" s="301"/>
      <c r="CDQ9" s="301"/>
      <c r="CDR9" s="301"/>
      <c r="CDS9" s="301"/>
      <c r="CDT9" s="301"/>
      <c r="CDU9" s="301"/>
      <c r="CDV9" s="301"/>
      <c r="CDW9" s="301"/>
      <c r="CDX9" s="301"/>
      <c r="CDY9" s="301"/>
      <c r="CDZ9" s="301"/>
      <c r="CEA9" s="301"/>
      <c r="CEB9" s="301"/>
      <c r="CEC9" s="301"/>
      <c r="CED9" s="301"/>
      <c r="CEE9" s="301"/>
      <c r="CEF9" s="301"/>
      <c r="CEG9" s="301"/>
      <c r="CEH9" s="301"/>
      <c r="CEI9" s="301"/>
      <c r="CEJ9" s="301"/>
      <c r="CEK9" s="301"/>
      <c r="CEL9" s="301"/>
      <c r="CEM9" s="301"/>
      <c r="CEN9" s="301"/>
      <c r="CEO9" s="301"/>
      <c r="CEP9" s="301"/>
      <c r="CEQ9" s="301"/>
      <c r="CER9" s="301"/>
      <c r="CES9" s="301"/>
      <c r="CET9" s="301"/>
      <c r="CEU9" s="301"/>
      <c r="CEV9" s="301"/>
      <c r="CEW9" s="301"/>
      <c r="CEX9" s="301"/>
      <c r="CEY9" s="301"/>
      <c r="CEZ9" s="301"/>
      <c r="CFA9" s="301"/>
      <c r="CFB9" s="301"/>
      <c r="CFC9" s="301"/>
      <c r="CFD9" s="301"/>
      <c r="CFE9" s="301"/>
      <c r="CFF9" s="301"/>
      <c r="CFG9" s="301"/>
      <c r="CFH9" s="301"/>
      <c r="CFI9" s="301"/>
      <c r="CFJ9" s="301"/>
      <c r="CFK9" s="301"/>
      <c r="CFL9" s="301"/>
      <c r="CFM9" s="301"/>
      <c r="CFN9" s="301"/>
      <c r="CFO9" s="301"/>
      <c r="CFP9" s="301"/>
      <c r="CFQ9" s="301"/>
      <c r="CFR9" s="301"/>
      <c r="CFS9" s="301"/>
      <c r="CFT9" s="301"/>
      <c r="CFU9" s="301"/>
      <c r="CFV9" s="301"/>
      <c r="CFW9" s="301"/>
      <c r="CFX9" s="301"/>
      <c r="CFY9" s="301"/>
      <c r="CFZ9" s="301"/>
      <c r="CGA9" s="301"/>
      <c r="CGB9" s="301"/>
      <c r="CGC9" s="301"/>
      <c r="CGD9" s="301"/>
      <c r="CGE9" s="301"/>
      <c r="CGF9" s="301"/>
      <c r="CGG9" s="301"/>
      <c r="CGH9" s="301"/>
      <c r="CGI9" s="301"/>
      <c r="CGJ9" s="301"/>
      <c r="CGK9" s="301"/>
      <c r="CGL9" s="301"/>
      <c r="CGM9" s="301"/>
      <c r="CGN9" s="301"/>
      <c r="CGO9" s="301"/>
      <c r="CGP9" s="301"/>
      <c r="CGQ9" s="301"/>
      <c r="CGR9" s="301"/>
      <c r="CGS9" s="301"/>
      <c r="CGT9" s="301"/>
      <c r="CGU9" s="301"/>
      <c r="CGV9" s="301"/>
      <c r="CGW9" s="301"/>
      <c r="CGX9" s="301"/>
      <c r="CGY9" s="301"/>
      <c r="CGZ9" s="301"/>
      <c r="CHA9" s="301"/>
      <c r="CHB9" s="301"/>
      <c r="CHC9" s="301"/>
      <c r="CHD9" s="301"/>
      <c r="CHE9" s="301"/>
      <c r="CHF9" s="301"/>
      <c r="CHG9" s="301"/>
      <c r="CHH9" s="301"/>
      <c r="CHI9" s="301"/>
      <c r="CHJ9" s="301"/>
      <c r="CHK9" s="301"/>
      <c r="CHL9" s="301"/>
      <c r="CHM9" s="301"/>
      <c r="CHN9" s="301"/>
      <c r="CHO9" s="301"/>
      <c r="CHP9" s="301"/>
      <c r="CHQ9" s="301"/>
      <c r="CHR9" s="301"/>
      <c r="CHS9" s="301"/>
      <c r="CHT9" s="301"/>
      <c r="CHU9" s="301"/>
      <c r="CHV9" s="301"/>
      <c r="CHW9" s="301"/>
      <c r="CHX9" s="301"/>
      <c r="CHY9" s="301"/>
      <c r="CHZ9" s="301"/>
      <c r="CIA9" s="301"/>
      <c r="CIB9" s="301"/>
      <c r="CIC9" s="301"/>
      <c r="CID9" s="301"/>
      <c r="CIE9" s="301"/>
      <c r="CIF9" s="301"/>
      <c r="CIG9" s="301"/>
      <c r="CIH9" s="301"/>
      <c r="CII9" s="301"/>
      <c r="CIJ9" s="301"/>
      <c r="CIK9" s="301"/>
      <c r="CIL9" s="301"/>
      <c r="CIM9" s="301"/>
      <c r="CIN9" s="301"/>
      <c r="CIO9" s="301"/>
      <c r="CIP9" s="301"/>
      <c r="CIQ9" s="301"/>
      <c r="CIR9" s="301"/>
      <c r="CIS9" s="301"/>
      <c r="CIT9" s="301"/>
      <c r="CIU9" s="301"/>
      <c r="CIV9" s="301"/>
      <c r="CIW9" s="301"/>
      <c r="CIX9" s="301"/>
      <c r="CIY9" s="301"/>
      <c r="CIZ9" s="301"/>
      <c r="CJA9" s="301"/>
      <c r="CJB9" s="301"/>
      <c r="CJC9" s="301"/>
      <c r="CJD9" s="301"/>
      <c r="CJE9" s="301"/>
      <c r="CJF9" s="301"/>
      <c r="CJG9" s="301"/>
      <c r="CJH9" s="301"/>
      <c r="CJI9" s="301"/>
      <c r="CJJ9" s="301"/>
      <c r="CJK9" s="301"/>
      <c r="CJL9" s="301"/>
      <c r="CJM9" s="301"/>
      <c r="CJN9" s="301"/>
      <c r="CJO9" s="301"/>
      <c r="CJP9" s="301"/>
      <c r="CJQ9" s="301"/>
      <c r="CJR9" s="301"/>
      <c r="CJS9" s="301"/>
      <c r="CJT9" s="301"/>
      <c r="CJU9" s="301"/>
      <c r="CJV9" s="301"/>
      <c r="CJW9" s="301"/>
      <c r="CJX9" s="301"/>
      <c r="CJY9" s="301"/>
      <c r="CJZ9" s="301"/>
      <c r="CKA9" s="301"/>
      <c r="CKB9" s="301"/>
      <c r="CKC9" s="301"/>
      <c r="CKD9" s="301"/>
      <c r="CKE9" s="301"/>
      <c r="CKF9" s="301"/>
      <c r="CKG9" s="301"/>
      <c r="CKH9" s="301"/>
      <c r="CKI9" s="301"/>
      <c r="CKJ9" s="301"/>
      <c r="CKK9" s="301"/>
      <c r="CKL9" s="301"/>
      <c r="CKM9" s="301"/>
      <c r="CKN9" s="301"/>
      <c r="CKO9" s="301"/>
      <c r="CKP9" s="301"/>
      <c r="CKQ9" s="301"/>
      <c r="CKR9" s="301"/>
      <c r="CKS9" s="301"/>
      <c r="CKT9" s="301"/>
      <c r="CKU9" s="301"/>
      <c r="CKV9" s="301"/>
      <c r="CKW9" s="301"/>
      <c r="CKX9" s="301"/>
      <c r="CKY9" s="301"/>
      <c r="CKZ9" s="301"/>
      <c r="CLA9" s="301"/>
      <c r="CLB9" s="301"/>
      <c r="CLC9" s="301"/>
      <c r="CLD9" s="301"/>
      <c r="CLE9" s="301"/>
      <c r="CLF9" s="301"/>
      <c r="CLG9" s="301"/>
      <c r="CLH9" s="301"/>
      <c r="CLI9" s="301"/>
      <c r="CLJ9" s="301"/>
      <c r="CLK9" s="301"/>
      <c r="CLL9" s="301"/>
      <c r="CLM9" s="301"/>
      <c r="CLN9" s="301"/>
      <c r="CLO9" s="301"/>
      <c r="CLP9" s="301"/>
      <c r="CLQ9" s="301"/>
      <c r="CLR9" s="301"/>
      <c r="CLS9" s="301"/>
      <c r="CLT9" s="301"/>
      <c r="CLU9" s="301"/>
      <c r="CLV9" s="301"/>
      <c r="CLW9" s="301"/>
      <c r="CLX9" s="301"/>
      <c r="CLY9" s="301"/>
      <c r="CLZ9" s="301"/>
      <c r="CMA9" s="301"/>
      <c r="CMB9" s="301"/>
      <c r="CMC9" s="301"/>
      <c r="CMD9" s="301"/>
      <c r="CME9" s="301"/>
      <c r="CMF9" s="301"/>
      <c r="CMG9" s="301"/>
      <c r="CMH9" s="301"/>
      <c r="CMI9" s="301"/>
      <c r="CMJ9" s="301"/>
      <c r="CMK9" s="301"/>
      <c r="CML9" s="301"/>
      <c r="CMM9" s="301"/>
      <c r="CMN9" s="301"/>
      <c r="CMO9" s="301"/>
      <c r="CMP9" s="301"/>
      <c r="CMQ9" s="301"/>
      <c r="CMR9" s="301"/>
      <c r="CMS9" s="301"/>
      <c r="CMT9" s="301"/>
      <c r="CMU9" s="301"/>
      <c r="CMV9" s="301"/>
      <c r="CMW9" s="301"/>
      <c r="CMX9" s="301"/>
      <c r="CMY9" s="301"/>
      <c r="CMZ9" s="301"/>
      <c r="CNA9" s="301"/>
      <c r="CNB9" s="301"/>
      <c r="CNC9" s="301"/>
      <c r="CND9" s="301"/>
      <c r="CNE9" s="301"/>
      <c r="CNF9" s="301"/>
      <c r="CNG9" s="301"/>
      <c r="CNH9" s="301"/>
      <c r="CNI9" s="301"/>
      <c r="CNJ9" s="301"/>
      <c r="CNK9" s="301"/>
      <c r="CNL9" s="301"/>
      <c r="CNM9" s="301"/>
      <c r="CNN9" s="301"/>
      <c r="CNO9" s="301"/>
      <c r="CNP9" s="301"/>
      <c r="CNQ9" s="301"/>
      <c r="CNR9" s="301"/>
      <c r="CNS9" s="301"/>
      <c r="CNT9" s="301"/>
      <c r="CNU9" s="301"/>
      <c r="CNV9" s="301"/>
      <c r="CNW9" s="301"/>
      <c r="CNX9" s="301"/>
      <c r="CNY9" s="301"/>
      <c r="CNZ9" s="301"/>
      <c r="COA9" s="301"/>
      <c r="COB9" s="301"/>
      <c r="COC9" s="301"/>
      <c r="COD9" s="301"/>
      <c r="COE9" s="301"/>
      <c r="COF9" s="301"/>
      <c r="COG9" s="301"/>
      <c r="COH9" s="301"/>
      <c r="COI9" s="301"/>
      <c r="COJ9" s="301"/>
      <c r="COK9" s="301"/>
      <c r="COL9" s="301"/>
      <c r="COM9" s="301"/>
      <c r="CON9" s="301"/>
      <c r="COO9" s="301"/>
      <c r="COP9" s="301"/>
      <c r="COQ9" s="301"/>
      <c r="COR9" s="301"/>
      <c r="COS9" s="301"/>
      <c r="COT9" s="301"/>
      <c r="COU9" s="301"/>
      <c r="COV9" s="301"/>
      <c r="COW9" s="301"/>
      <c r="COX9" s="301"/>
      <c r="COY9" s="301"/>
      <c r="COZ9" s="301"/>
      <c r="CPA9" s="301"/>
      <c r="CPB9" s="301"/>
      <c r="CPC9" s="301"/>
      <c r="CPD9" s="301"/>
      <c r="CPE9" s="301"/>
      <c r="CPF9" s="301"/>
      <c r="CPG9" s="301"/>
      <c r="CPH9" s="301"/>
      <c r="CPI9" s="301"/>
      <c r="CPJ9" s="301"/>
      <c r="CPK9" s="301"/>
      <c r="CPL9" s="301"/>
      <c r="CPM9" s="301"/>
      <c r="CPN9" s="301"/>
      <c r="CPO9" s="301"/>
      <c r="CPP9" s="301"/>
      <c r="CPQ9" s="301"/>
      <c r="CPR9" s="301"/>
      <c r="CPS9" s="301"/>
      <c r="CPT9" s="301"/>
      <c r="CPU9" s="301"/>
      <c r="CPV9" s="301"/>
      <c r="CPW9" s="301"/>
      <c r="CPX9" s="301"/>
      <c r="CPY9" s="301"/>
      <c r="CPZ9" s="301"/>
      <c r="CQA9" s="301"/>
      <c r="CQB9" s="301"/>
      <c r="CQC9" s="301"/>
      <c r="CQD9" s="301"/>
      <c r="CQE9" s="301"/>
      <c r="CQF9" s="301"/>
      <c r="CQG9" s="301"/>
      <c r="CQH9" s="301"/>
      <c r="CQI9" s="301"/>
      <c r="CQJ9" s="301"/>
      <c r="CQK9" s="301"/>
      <c r="CQL9" s="301"/>
      <c r="CQM9" s="301"/>
      <c r="CQN9" s="301"/>
      <c r="CQO9" s="301"/>
      <c r="CQP9" s="301"/>
      <c r="CQQ9" s="301"/>
      <c r="CQR9" s="301"/>
      <c r="CQS9" s="301"/>
      <c r="CQT9" s="301"/>
      <c r="CQU9" s="301"/>
      <c r="CQV9" s="301"/>
      <c r="CQW9" s="301"/>
      <c r="CQX9" s="301"/>
      <c r="CQY9" s="301"/>
      <c r="CQZ9" s="301"/>
      <c r="CRA9" s="301"/>
      <c r="CRB9" s="301"/>
      <c r="CRC9" s="301"/>
      <c r="CRD9" s="301"/>
      <c r="CRE9" s="301"/>
      <c r="CRF9" s="301"/>
      <c r="CRG9" s="301"/>
      <c r="CRH9" s="301"/>
      <c r="CRI9" s="301"/>
      <c r="CRJ9" s="301"/>
      <c r="CRK9" s="301"/>
      <c r="CRL9" s="301"/>
      <c r="CRM9" s="301"/>
      <c r="CRN9" s="301"/>
      <c r="CRO9" s="301"/>
      <c r="CRP9" s="301"/>
      <c r="CRQ9" s="301"/>
      <c r="CRR9" s="301"/>
      <c r="CRS9" s="301"/>
      <c r="CRT9" s="301"/>
      <c r="CRU9" s="301"/>
      <c r="CRV9" s="301"/>
      <c r="CRW9" s="301"/>
      <c r="CRX9" s="301"/>
      <c r="CRY9" s="301"/>
      <c r="CRZ9" s="301"/>
      <c r="CSA9" s="301"/>
      <c r="CSB9" s="301"/>
      <c r="CSC9" s="301"/>
      <c r="CSD9" s="301"/>
      <c r="CSE9" s="301"/>
      <c r="CSF9" s="301"/>
      <c r="CSG9" s="301"/>
      <c r="CSH9" s="301"/>
      <c r="CSI9" s="301"/>
      <c r="CSJ9" s="301"/>
      <c r="CSK9" s="301"/>
      <c r="CSL9" s="301"/>
      <c r="CSM9" s="301"/>
      <c r="CSN9" s="301"/>
      <c r="CSO9" s="301"/>
      <c r="CSP9" s="301"/>
      <c r="CSQ9" s="301"/>
      <c r="CSR9" s="301"/>
      <c r="CSS9" s="301"/>
      <c r="CST9" s="301"/>
      <c r="CSU9" s="301"/>
      <c r="CSV9" s="301"/>
      <c r="CSW9" s="301"/>
      <c r="CSX9" s="301"/>
      <c r="CSY9" s="301"/>
      <c r="CSZ9" s="301"/>
      <c r="CTA9" s="301"/>
      <c r="CTB9" s="301"/>
      <c r="CTC9" s="301"/>
      <c r="CTD9" s="301"/>
      <c r="CTE9" s="301"/>
      <c r="CTF9" s="301"/>
      <c r="CTG9" s="301"/>
      <c r="CTH9" s="301"/>
      <c r="CTI9" s="301"/>
      <c r="CTJ9" s="301"/>
      <c r="CTK9" s="301"/>
      <c r="CTL9" s="301"/>
      <c r="CTM9" s="301"/>
      <c r="CTN9" s="301"/>
      <c r="CTO9" s="301"/>
      <c r="CTP9" s="301"/>
      <c r="CTQ9" s="301"/>
      <c r="CTR9" s="301"/>
      <c r="CTS9" s="301"/>
      <c r="CTT9" s="301"/>
      <c r="CTU9" s="301"/>
      <c r="CTV9" s="301"/>
      <c r="CTW9" s="301"/>
      <c r="CTX9" s="301"/>
      <c r="CTY9" s="301"/>
      <c r="CTZ9" s="301"/>
      <c r="CUA9" s="301"/>
      <c r="CUB9" s="301"/>
      <c r="CUC9" s="301"/>
      <c r="CUD9" s="301"/>
      <c r="CUE9" s="301"/>
      <c r="CUF9" s="301"/>
      <c r="CUG9" s="301"/>
      <c r="CUH9" s="301"/>
      <c r="CUI9" s="301"/>
      <c r="CUJ9" s="301"/>
      <c r="CUK9" s="301"/>
      <c r="CUL9" s="301"/>
      <c r="CUM9" s="301"/>
      <c r="CUN9" s="301"/>
      <c r="CUO9" s="301"/>
      <c r="CUP9" s="301"/>
      <c r="CUQ9" s="301"/>
      <c r="CUR9" s="301"/>
      <c r="CUS9" s="301"/>
      <c r="CUT9" s="301"/>
      <c r="CUU9" s="301"/>
      <c r="CUV9" s="301"/>
      <c r="CUW9" s="301"/>
      <c r="CUX9" s="301"/>
      <c r="CUY9" s="301"/>
      <c r="CUZ9" s="301"/>
      <c r="CVA9" s="301"/>
      <c r="CVB9" s="301"/>
      <c r="CVC9" s="301"/>
      <c r="CVD9" s="301"/>
      <c r="CVE9" s="301"/>
      <c r="CVF9" s="301"/>
      <c r="CVG9" s="301"/>
      <c r="CVH9" s="301"/>
      <c r="CVI9" s="301"/>
      <c r="CVJ9" s="301"/>
      <c r="CVK9" s="301"/>
      <c r="CVL9" s="301"/>
      <c r="CVM9" s="301"/>
      <c r="CVN9" s="301"/>
      <c r="CVO9" s="301"/>
      <c r="CVP9" s="301"/>
      <c r="CVQ9" s="301"/>
      <c r="CVR9" s="301"/>
      <c r="CVS9" s="301"/>
      <c r="CVT9" s="301"/>
      <c r="CVU9" s="301"/>
      <c r="CVV9" s="301"/>
      <c r="CVW9" s="301"/>
      <c r="CVX9" s="301"/>
      <c r="CVY9" s="301"/>
      <c r="CVZ9" s="301"/>
      <c r="CWA9" s="301"/>
      <c r="CWB9" s="301"/>
      <c r="CWC9" s="301"/>
      <c r="CWD9" s="301"/>
      <c r="CWE9" s="301"/>
      <c r="CWF9" s="301"/>
      <c r="CWG9" s="301"/>
      <c r="CWH9" s="301"/>
      <c r="CWI9" s="301"/>
      <c r="CWJ9" s="301"/>
      <c r="CWK9" s="301"/>
      <c r="CWL9" s="301"/>
      <c r="CWM9" s="301"/>
      <c r="CWN9" s="301"/>
      <c r="CWO9" s="301"/>
      <c r="CWP9" s="301"/>
      <c r="CWQ9" s="301"/>
      <c r="CWR9" s="301"/>
      <c r="CWS9" s="301"/>
      <c r="CWT9" s="301"/>
      <c r="CWU9" s="301"/>
      <c r="CWV9" s="301"/>
      <c r="CWW9" s="301"/>
      <c r="CWX9" s="301"/>
      <c r="CWY9" s="301"/>
      <c r="CWZ9" s="301"/>
      <c r="CXA9" s="301"/>
      <c r="CXB9" s="301"/>
      <c r="CXC9" s="301"/>
      <c r="CXD9" s="301"/>
      <c r="CXE9" s="301"/>
      <c r="CXF9" s="301"/>
      <c r="CXG9" s="301"/>
      <c r="CXH9" s="301"/>
      <c r="CXI9" s="301"/>
      <c r="CXJ9" s="301"/>
      <c r="CXK9" s="301"/>
      <c r="CXL9" s="301"/>
      <c r="CXM9" s="301"/>
      <c r="CXN9" s="301"/>
      <c r="CXO9" s="301"/>
      <c r="CXP9" s="301"/>
      <c r="CXQ9" s="301"/>
      <c r="CXR9" s="301"/>
      <c r="CXS9" s="301"/>
      <c r="CXT9" s="301"/>
      <c r="CXU9" s="301"/>
      <c r="CXV9" s="301"/>
      <c r="CXW9" s="301"/>
      <c r="CXX9" s="301"/>
      <c r="CXY9" s="301"/>
      <c r="CXZ9" s="301"/>
      <c r="CYA9" s="301"/>
      <c r="CYB9" s="301"/>
      <c r="CYC9" s="301"/>
      <c r="CYD9" s="301"/>
      <c r="CYE9" s="301"/>
      <c r="CYF9" s="301"/>
      <c r="CYG9" s="301"/>
      <c r="CYH9" s="301"/>
      <c r="CYI9" s="301"/>
      <c r="CYJ9" s="301"/>
      <c r="CYK9" s="301"/>
      <c r="CYL9" s="301"/>
      <c r="CYM9" s="301"/>
      <c r="CYN9" s="301"/>
      <c r="CYO9" s="301"/>
      <c r="CYP9" s="301"/>
      <c r="CYQ9" s="301"/>
      <c r="CYR9" s="301"/>
      <c r="CYS9" s="301"/>
      <c r="CYT9" s="301"/>
      <c r="CYU9" s="301"/>
      <c r="CYV9" s="301"/>
      <c r="CYW9" s="301"/>
      <c r="CYX9" s="301"/>
      <c r="CYY9" s="301"/>
      <c r="CYZ9" s="301"/>
      <c r="CZA9" s="301"/>
      <c r="CZB9" s="301"/>
      <c r="CZC9" s="301"/>
      <c r="CZD9" s="301"/>
      <c r="CZE9" s="301"/>
      <c r="CZF9" s="301"/>
      <c r="CZG9" s="301"/>
      <c r="CZH9" s="301"/>
      <c r="CZI9" s="301"/>
      <c r="CZJ9" s="301"/>
      <c r="CZK9" s="301"/>
      <c r="CZL9" s="301"/>
      <c r="CZM9" s="301"/>
      <c r="CZN9" s="301"/>
      <c r="CZO9" s="301"/>
      <c r="CZP9" s="301"/>
      <c r="CZQ9" s="301"/>
      <c r="CZR9" s="301"/>
      <c r="CZS9" s="301"/>
      <c r="CZT9" s="301"/>
      <c r="CZU9" s="301"/>
      <c r="CZV9" s="301"/>
      <c r="CZW9" s="301"/>
      <c r="CZX9" s="301"/>
      <c r="CZY9" s="301"/>
      <c r="CZZ9" s="301"/>
      <c r="DAA9" s="301"/>
      <c r="DAB9" s="301"/>
      <c r="DAC9" s="301"/>
      <c r="DAD9" s="301"/>
      <c r="DAE9" s="301"/>
      <c r="DAF9" s="301"/>
      <c r="DAG9" s="301"/>
      <c r="DAH9" s="301"/>
      <c r="DAI9" s="301"/>
      <c r="DAJ9" s="301"/>
      <c r="DAK9" s="301"/>
      <c r="DAL9" s="301"/>
      <c r="DAM9" s="301"/>
      <c r="DAN9" s="301"/>
      <c r="DAO9" s="301"/>
      <c r="DAP9" s="301"/>
      <c r="DAQ9" s="301"/>
      <c r="DAR9" s="301"/>
      <c r="DAS9" s="301"/>
      <c r="DAT9" s="301"/>
      <c r="DAU9" s="301"/>
      <c r="DAV9" s="301"/>
      <c r="DAW9" s="301"/>
      <c r="DAX9" s="301"/>
      <c r="DAY9" s="301"/>
      <c r="DAZ9" s="301"/>
      <c r="DBA9" s="301"/>
      <c r="DBB9" s="301"/>
      <c r="DBC9" s="301"/>
      <c r="DBD9" s="301"/>
      <c r="DBE9" s="301"/>
      <c r="DBF9" s="301"/>
      <c r="DBG9" s="301"/>
      <c r="DBH9" s="301"/>
      <c r="DBI9" s="301"/>
      <c r="DBJ9" s="301"/>
      <c r="DBK9" s="301"/>
      <c r="DBL9" s="301"/>
      <c r="DBM9" s="301"/>
      <c r="DBN9" s="301"/>
      <c r="DBO9" s="301"/>
      <c r="DBP9" s="301"/>
      <c r="DBQ9" s="301"/>
      <c r="DBR9" s="301"/>
      <c r="DBS9" s="301"/>
      <c r="DBT9" s="301"/>
      <c r="DBU9" s="301"/>
      <c r="DBV9" s="301"/>
      <c r="DBW9" s="301"/>
      <c r="DBX9" s="301"/>
      <c r="DBY9" s="301"/>
      <c r="DBZ9" s="301"/>
      <c r="DCA9" s="301"/>
      <c r="DCB9" s="301"/>
      <c r="DCC9" s="301"/>
      <c r="DCD9" s="301"/>
      <c r="DCE9" s="301"/>
      <c r="DCF9" s="301"/>
      <c r="DCG9" s="301"/>
      <c r="DCH9" s="301"/>
      <c r="DCI9" s="301"/>
      <c r="DCJ9" s="301"/>
      <c r="DCK9" s="301"/>
      <c r="DCL9" s="301"/>
      <c r="DCM9" s="301"/>
      <c r="DCN9" s="301"/>
      <c r="DCO9" s="301"/>
      <c r="DCP9" s="301"/>
      <c r="DCQ9" s="301"/>
      <c r="DCR9" s="301"/>
      <c r="DCS9" s="301"/>
      <c r="DCT9" s="301"/>
      <c r="DCU9" s="301"/>
      <c r="DCV9" s="301"/>
      <c r="DCW9" s="301"/>
      <c r="DCX9" s="301"/>
      <c r="DCY9" s="301"/>
      <c r="DCZ9" s="301"/>
      <c r="DDA9" s="301"/>
      <c r="DDB9" s="301"/>
      <c r="DDC9" s="301"/>
      <c r="DDD9" s="301"/>
      <c r="DDE9" s="301"/>
      <c r="DDF9" s="301"/>
      <c r="DDG9" s="301"/>
      <c r="DDH9" s="301"/>
      <c r="DDI9" s="301"/>
      <c r="DDJ9" s="301"/>
      <c r="DDK9" s="301"/>
      <c r="DDL9" s="301"/>
      <c r="DDM9" s="301"/>
      <c r="DDN9" s="301"/>
      <c r="DDO9" s="301"/>
      <c r="DDP9" s="301"/>
      <c r="DDQ9" s="301"/>
      <c r="DDR9" s="301"/>
      <c r="DDS9" s="301"/>
      <c r="DDT9" s="301"/>
      <c r="DDU9" s="301"/>
      <c r="DDV9" s="301"/>
      <c r="DDW9" s="301"/>
      <c r="DDX9" s="301"/>
      <c r="DDY9" s="301"/>
      <c r="DDZ9" s="301"/>
      <c r="DEA9" s="301"/>
      <c r="DEB9" s="301"/>
      <c r="DEC9" s="301"/>
      <c r="DED9" s="301"/>
      <c r="DEE9" s="301"/>
      <c r="DEF9" s="301"/>
      <c r="DEG9" s="301"/>
      <c r="DEH9" s="301"/>
      <c r="DEI9" s="301"/>
      <c r="DEJ9" s="301"/>
      <c r="DEK9" s="301"/>
      <c r="DEL9" s="301"/>
      <c r="DEM9" s="301"/>
      <c r="DEN9" s="301"/>
      <c r="DEO9" s="301"/>
      <c r="DEP9" s="301"/>
      <c r="DEQ9" s="301"/>
      <c r="DER9" s="301"/>
      <c r="DES9" s="301"/>
      <c r="DET9" s="301"/>
      <c r="DEU9" s="301"/>
      <c r="DEV9" s="301"/>
      <c r="DEW9" s="301"/>
      <c r="DEX9" s="301"/>
      <c r="DEY9" s="301"/>
      <c r="DEZ9" s="301"/>
      <c r="DFA9" s="301"/>
      <c r="DFB9" s="301"/>
      <c r="DFC9" s="301"/>
      <c r="DFD9" s="301"/>
      <c r="DFE9" s="301"/>
      <c r="DFF9" s="301"/>
      <c r="DFG9" s="301"/>
      <c r="DFH9" s="301"/>
      <c r="DFI9" s="301"/>
      <c r="DFJ9" s="301"/>
      <c r="DFK9" s="301"/>
      <c r="DFL9" s="301"/>
      <c r="DFM9" s="301"/>
      <c r="DFN9" s="301"/>
      <c r="DFO9" s="301"/>
      <c r="DFP9" s="301"/>
      <c r="DFQ9" s="301"/>
      <c r="DFR9" s="301"/>
      <c r="DFS9" s="301"/>
      <c r="DFT9" s="301"/>
      <c r="DFU9" s="301"/>
      <c r="DFV9" s="301"/>
      <c r="DFW9" s="301"/>
      <c r="DFX9" s="301"/>
      <c r="DFY9" s="301"/>
      <c r="DFZ9" s="301"/>
      <c r="DGA9" s="301"/>
      <c r="DGB9" s="301"/>
      <c r="DGC9" s="301"/>
      <c r="DGD9" s="301"/>
      <c r="DGE9" s="301"/>
      <c r="DGF9" s="301"/>
      <c r="DGG9" s="301"/>
      <c r="DGH9" s="301"/>
      <c r="DGI9" s="301"/>
      <c r="DGJ9" s="301"/>
      <c r="DGK9" s="301"/>
      <c r="DGL9" s="301"/>
      <c r="DGM9" s="301"/>
      <c r="DGN9" s="301"/>
      <c r="DGO9" s="301"/>
      <c r="DGP9" s="301"/>
      <c r="DGQ9" s="301"/>
      <c r="DGR9" s="301"/>
      <c r="DGS9" s="301"/>
      <c r="DGT9" s="301"/>
      <c r="DGU9" s="301"/>
      <c r="DGV9" s="301"/>
      <c r="DGW9" s="301"/>
      <c r="DGX9" s="301"/>
      <c r="DGY9" s="301"/>
      <c r="DGZ9" s="301"/>
      <c r="DHA9" s="301"/>
      <c r="DHB9" s="301"/>
      <c r="DHC9" s="301"/>
      <c r="DHD9" s="301"/>
      <c r="DHE9" s="301"/>
      <c r="DHF9" s="301"/>
      <c r="DHG9" s="301"/>
      <c r="DHH9" s="301"/>
      <c r="DHI9" s="301"/>
      <c r="DHJ9" s="301"/>
      <c r="DHK9" s="301"/>
      <c r="DHL9" s="301"/>
      <c r="DHM9" s="301"/>
      <c r="DHN9" s="301"/>
      <c r="DHO9" s="301"/>
      <c r="DHP9" s="301"/>
      <c r="DHQ9" s="301"/>
      <c r="DHR9" s="301"/>
      <c r="DHS9" s="301"/>
      <c r="DHT9" s="301"/>
      <c r="DHU9" s="301"/>
      <c r="DHV9" s="301"/>
      <c r="DHW9" s="301"/>
      <c r="DHX9" s="301"/>
      <c r="DHY9" s="301"/>
      <c r="DHZ9" s="301"/>
      <c r="DIA9" s="301"/>
      <c r="DIB9" s="301"/>
      <c r="DIC9" s="301"/>
      <c r="DID9" s="301"/>
      <c r="DIE9" s="301"/>
      <c r="DIF9" s="301"/>
      <c r="DIG9" s="301"/>
      <c r="DIH9" s="301"/>
      <c r="DII9" s="301"/>
      <c r="DIJ9" s="301"/>
      <c r="DIK9" s="301"/>
      <c r="DIL9" s="301"/>
      <c r="DIM9" s="301"/>
      <c r="DIN9" s="301"/>
      <c r="DIO9" s="301"/>
      <c r="DIP9" s="301"/>
      <c r="DIQ9" s="301"/>
      <c r="DIR9" s="301"/>
      <c r="DIS9" s="301"/>
      <c r="DIT9" s="301"/>
      <c r="DIU9" s="301"/>
      <c r="DIV9" s="301"/>
      <c r="DIW9" s="301"/>
      <c r="DIX9" s="301"/>
      <c r="DIY9" s="301"/>
      <c r="DIZ9" s="301"/>
      <c r="DJA9" s="301"/>
      <c r="DJB9" s="301"/>
      <c r="DJC9" s="301"/>
      <c r="DJD9" s="301"/>
      <c r="DJE9" s="301"/>
      <c r="DJF9" s="301"/>
      <c r="DJG9" s="301"/>
      <c r="DJH9" s="301"/>
      <c r="DJI9" s="301"/>
      <c r="DJJ9" s="301"/>
      <c r="DJK9" s="301"/>
      <c r="DJL9" s="301"/>
      <c r="DJM9" s="301"/>
      <c r="DJN9" s="301"/>
      <c r="DJO9" s="301"/>
      <c r="DJP9" s="301"/>
      <c r="DJQ9" s="301"/>
      <c r="DJR9" s="301"/>
      <c r="DJS9" s="301"/>
      <c r="DJT9" s="301"/>
      <c r="DJU9" s="301"/>
      <c r="DJV9" s="301"/>
      <c r="DJW9" s="301"/>
      <c r="DJX9" s="301"/>
      <c r="DJY9" s="301"/>
      <c r="DJZ9" s="301"/>
      <c r="DKA9" s="301"/>
      <c r="DKB9" s="301"/>
      <c r="DKC9" s="301"/>
      <c r="DKD9" s="301"/>
      <c r="DKE9" s="301"/>
      <c r="DKF9" s="301"/>
      <c r="DKG9" s="301"/>
      <c r="DKH9" s="301"/>
      <c r="DKI9" s="301"/>
      <c r="DKJ9" s="301"/>
      <c r="DKK9" s="301"/>
      <c r="DKL9" s="301"/>
      <c r="DKM9" s="301"/>
      <c r="DKN9" s="301"/>
      <c r="DKO9" s="301"/>
      <c r="DKP9" s="301"/>
      <c r="DKQ9" s="301"/>
      <c r="DKR9" s="301"/>
      <c r="DKS9" s="301"/>
      <c r="DKT9" s="301"/>
      <c r="DKU9" s="301"/>
      <c r="DKV9" s="301"/>
      <c r="DKW9" s="301"/>
      <c r="DKX9" s="301"/>
      <c r="DKY9" s="301"/>
      <c r="DKZ9" s="301"/>
      <c r="DLA9" s="301"/>
      <c r="DLB9" s="301"/>
      <c r="DLC9" s="301"/>
      <c r="DLD9" s="301"/>
      <c r="DLE9" s="301"/>
      <c r="DLF9" s="301"/>
      <c r="DLG9" s="301"/>
      <c r="DLH9" s="301"/>
      <c r="DLI9" s="301"/>
      <c r="DLJ9" s="301"/>
      <c r="DLK9" s="301"/>
      <c r="DLL9" s="301"/>
      <c r="DLM9" s="301"/>
      <c r="DLN9" s="301"/>
      <c r="DLO9" s="301"/>
      <c r="DLP9" s="301"/>
      <c r="DLQ9" s="301"/>
      <c r="DLR9" s="301"/>
      <c r="DLS9" s="301"/>
      <c r="DLT9" s="301"/>
      <c r="DLU9" s="301"/>
      <c r="DLV9" s="301"/>
      <c r="DLW9" s="301"/>
      <c r="DLX9" s="301"/>
      <c r="DLY9" s="301"/>
      <c r="DLZ9" s="301"/>
      <c r="DMA9" s="301"/>
      <c r="DMB9" s="301"/>
      <c r="DMC9" s="301"/>
      <c r="DMD9" s="301"/>
      <c r="DME9" s="301"/>
      <c r="DMF9" s="301"/>
      <c r="DMG9" s="301"/>
      <c r="DMH9" s="301"/>
      <c r="DMI9" s="301"/>
      <c r="DMJ9" s="301"/>
      <c r="DMK9" s="301"/>
      <c r="DML9" s="301"/>
      <c r="DMM9" s="301"/>
      <c r="DMN9" s="301"/>
      <c r="DMO9" s="301"/>
      <c r="DMP9" s="301"/>
      <c r="DMQ9" s="301"/>
      <c r="DMR9" s="301"/>
      <c r="DMS9" s="301"/>
      <c r="DMT9" s="301"/>
      <c r="DMU9" s="301"/>
      <c r="DMV9" s="301"/>
      <c r="DMW9" s="301"/>
      <c r="DMX9" s="301"/>
      <c r="DMY9" s="301"/>
      <c r="DMZ9" s="301"/>
      <c r="DNA9" s="301"/>
      <c r="DNB9" s="301"/>
      <c r="DNC9" s="301"/>
      <c r="DND9" s="301"/>
      <c r="DNE9" s="301"/>
      <c r="DNF9" s="301"/>
      <c r="DNG9" s="301"/>
      <c r="DNH9" s="301"/>
      <c r="DNI9" s="301"/>
      <c r="DNJ9" s="301"/>
      <c r="DNK9" s="301"/>
      <c r="DNL9" s="301"/>
      <c r="DNM9" s="301"/>
      <c r="DNN9" s="301"/>
      <c r="DNO9" s="301"/>
      <c r="DNP9" s="301"/>
      <c r="DNQ9" s="301"/>
      <c r="DNR9" s="301"/>
      <c r="DNS9" s="301"/>
      <c r="DNT9" s="301"/>
      <c r="DNU9" s="301"/>
      <c r="DNV9" s="301"/>
      <c r="DNW9" s="301"/>
      <c r="DNX9" s="301"/>
      <c r="DNY9" s="301"/>
      <c r="DNZ9" s="301"/>
      <c r="DOA9" s="301"/>
      <c r="DOB9" s="301"/>
      <c r="DOC9" s="301"/>
      <c r="DOD9" s="301"/>
      <c r="DOE9" s="301"/>
      <c r="DOF9" s="301"/>
      <c r="DOG9" s="301"/>
      <c r="DOH9" s="301"/>
      <c r="DOI9" s="301"/>
      <c r="DOJ9" s="301"/>
      <c r="DOK9" s="301"/>
      <c r="DOL9" s="301"/>
      <c r="DOM9" s="301"/>
      <c r="DON9" s="301"/>
      <c r="DOO9" s="301"/>
      <c r="DOP9" s="301"/>
      <c r="DOQ9" s="301"/>
      <c r="DOR9" s="301"/>
      <c r="DOS9" s="301"/>
      <c r="DOT9" s="301"/>
      <c r="DOU9" s="301"/>
      <c r="DOV9" s="301"/>
      <c r="DOW9" s="301"/>
      <c r="DOX9" s="301"/>
      <c r="DOY9" s="301"/>
      <c r="DOZ9" s="301"/>
      <c r="DPA9" s="301"/>
      <c r="DPB9" s="301"/>
      <c r="DPC9" s="301"/>
      <c r="DPD9" s="301"/>
      <c r="DPE9" s="301"/>
      <c r="DPF9" s="301"/>
      <c r="DPG9" s="301"/>
      <c r="DPH9" s="301"/>
      <c r="DPI9" s="301"/>
      <c r="DPJ9" s="301"/>
      <c r="DPK9" s="301"/>
      <c r="DPL9" s="301"/>
      <c r="DPM9" s="301"/>
      <c r="DPN9" s="301"/>
      <c r="DPO9" s="301"/>
      <c r="DPP9" s="301"/>
      <c r="DPQ9" s="301"/>
      <c r="DPR9" s="301"/>
      <c r="DPS9" s="301"/>
      <c r="DPT9" s="301"/>
      <c r="DPU9" s="301"/>
      <c r="DPV9" s="301"/>
      <c r="DPW9" s="301"/>
      <c r="DPX9" s="301"/>
      <c r="DPY9" s="301"/>
      <c r="DPZ9" s="301"/>
      <c r="DQA9" s="301"/>
      <c r="DQB9" s="301"/>
      <c r="DQC9" s="301"/>
      <c r="DQD9" s="301"/>
      <c r="DQE9" s="301"/>
      <c r="DQF9" s="301"/>
      <c r="DQG9" s="301"/>
      <c r="DQH9" s="301"/>
      <c r="DQI9" s="301"/>
      <c r="DQJ9" s="301"/>
      <c r="DQK9" s="301"/>
      <c r="DQL9" s="301"/>
      <c r="DQM9" s="301"/>
      <c r="DQN9" s="301"/>
      <c r="DQO9" s="301"/>
      <c r="DQP9" s="301"/>
      <c r="DQQ9" s="301"/>
      <c r="DQR9" s="301"/>
      <c r="DQS9" s="301"/>
      <c r="DQT9" s="301"/>
      <c r="DQU9" s="301"/>
      <c r="DQV9" s="301"/>
      <c r="DQW9" s="301"/>
      <c r="DQX9" s="301"/>
      <c r="DQY9" s="301"/>
      <c r="DQZ9" s="301"/>
      <c r="DRA9" s="301"/>
      <c r="DRB9" s="301"/>
      <c r="DRC9" s="301"/>
      <c r="DRD9" s="301"/>
      <c r="DRE9" s="301"/>
      <c r="DRF9" s="301"/>
      <c r="DRG9" s="301"/>
      <c r="DRH9" s="301"/>
      <c r="DRI9" s="301"/>
      <c r="DRJ9" s="301"/>
      <c r="DRK9" s="301"/>
      <c r="DRL9" s="301"/>
      <c r="DRM9" s="301"/>
      <c r="DRN9" s="301"/>
      <c r="DRO9" s="301"/>
      <c r="DRP9" s="301"/>
      <c r="DRQ9" s="301"/>
      <c r="DRR9" s="301"/>
      <c r="DRS9" s="301"/>
      <c r="DRT9" s="301"/>
      <c r="DRU9" s="301"/>
      <c r="DRV9" s="301"/>
      <c r="DRW9" s="301"/>
      <c r="DRX9" s="301"/>
      <c r="DRY9" s="301"/>
      <c r="DRZ9" s="301"/>
      <c r="DSA9" s="301"/>
      <c r="DSB9" s="301"/>
      <c r="DSC9" s="301"/>
      <c r="DSD9" s="301"/>
      <c r="DSE9" s="301"/>
      <c r="DSF9" s="301"/>
      <c r="DSG9" s="301"/>
      <c r="DSH9" s="301"/>
      <c r="DSI9" s="301"/>
      <c r="DSJ9" s="301"/>
      <c r="DSK9" s="301"/>
      <c r="DSL9" s="301"/>
      <c r="DSM9" s="301"/>
      <c r="DSN9" s="301"/>
      <c r="DSO9" s="301"/>
      <c r="DSP9" s="301"/>
      <c r="DSQ9" s="301"/>
      <c r="DSR9" s="301"/>
      <c r="DSS9" s="301"/>
      <c r="DST9" s="301"/>
      <c r="DSU9" s="301"/>
      <c r="DSV9" s="301"/>
      <c r="DSW9" s="301"/>
      <c r="DSX9" s="301"/>
      <c r="DSY9" s="301"/>
      <c r="DSZ9" s="301"/>
      <c r="DTA9" s="301"/>
      <c r="DTB9" s="301"/>
      <c r="DTC9" s="301"/>
      <c r="DTD9" s="301"/>
      <c r="DTE9" s="301"/>
      <c r="DTF9" s="301"/>
      <c r="DTG9" s="301"/>
      <c r="DTH9" s="301"/>
      <c r="DTI9" s="301"/>
      <c r="DTJ9" s="301"/>
      <c r="DTK9" s="301"/>
      <c r="DTL9" s="301"/>
      <c r="DTM9" s="301"/>
      <c r="DTN9" s="301"/>
      <c r="DTO9" s="301"/>
      <c r="DTP9" s="301"/>
      <c r="DTQ9" s="301"/>
      <c r="DTR9" s="301"/>
      <c r="DTS9" s="301"/>
      <c r="DTT9" s="301"/>
      <c r="DTU9" s="301"/>
      <c r="DTV9" s="301"/>
      <c r="DTW9" s="301"/>
      <c r="DTX9" s="301"/>
      <c r="DTY9" s="301"/>
      <c r="DTZ9" s="301"/>
      <c r="DUA9" s="301"/>
      <c r="DUB9" s="301"/>
      <c r="DUC9" s="301"/>
      <c r="DUD9" s="301"/>
      <c r="DUE9" s="301"/>
      <c r="DUF9" s="301"/>
      <c r="DUG9" s="301"/>
      <c r="DUH9" s="301"/>
      <c r="DUI9" s="301"/>
      <c r="DUJ9" s="301"/>
      <c r="DUK9" s="301"/>
      <c r="DUL9" s="301"/>
      <c r="DUM9" s="301"/>
      <c r="DUN9" s="301"/>
      <c r="DUO9" s="301"/>
      <c r="DUP9" s="301"/>
      <c r="DUQ9" s="301"/>
      <c r="DUR9" s="301"/>
      <c r="DUS9" s="301"/>
      <c r="DUT9" s="301"/>
      <c r="DUU9" s="301"/>
      <c r="DUV9" s="301"/>
      <c r="DUW9" s="301"/>
      <c r="DUX9" s="301"/>
      <c r="DUY9" s="301"/>
      <c r="DUZ9" s="301"/>
      <c r="DVA9" s="301"/>
      <c r="DVB9" s="301"/>
      <c r="DVC9" s="301"/>
      <c r="DVD9" s="301"/>
      <c r="DVE9" s="301"/>
      <c r="DVF9" s="301"/>
      <c r="DVG9" s="301"/>
      <c r="DVH9" s="301"/>
      <c r="DVI9" s="301"/>
      <c r="DVJ9" s="301"/>
      <c r="DVK9" s="301"/>
      <c r="DVL9" s="301"/>
      <c r="DVM9" s="301"/>
      <c r="DVN9" s="301"/>
      <c r="DVO9" s="301"/>
      <c r="DVP9" s="301"/>
      <c r="DVQ9" s="301"/>
      <c r="DVR9" s="301"/>
      <c r="DVS9" s="301"/>
      <c r="DVT9" s="301"/>
      <c r="DVU9" s="301"/>
      <c r="DVV9" s="301"/>
      <c r="DVW9" s="301"/>
      <c r="DVX9" s="301"/>
      <c r="DVY9" s="301"/>
      <c r="DVZ9" s="301"/>
      <c r="DWA9" s="301"/>
      <c r="DWB9" s="301"/>
      <c r="DWC9" s="301"/>
      <c r="DWD9" s="301"/>
      <c r="DWE9" s="301"/>
      <c r="DWF9" s="301"/>
      <c r="DWG9" s="301"/>
      <c r="DWH9" s="301"/>
      <c r="DWI9" s="301"/>
      <c r="DWJ9" s="301"/>
      <c r="DWK9" s="301"/>
      <c r="DWL9" s="301"/>
      <c r="DWM9" s="301"/>
      <c r="DWN9" s="301"/>
      <c r="DWO9" s="301"/>
      <c r="DWP9" s="301"/>
      <c r="DWQ9" s="301"/>
      <c r="DWR9" s="301"/>
      <c r="DWS9" s="301"/>
      <c r="DWT9" s="301"/>
      <c r="DWU9" s="301"/>
      <c r="DWV9" s="301"/>
      <c r="DWW9" s="301"/>
      <c r="DWX9" s="301"/>
      <c r="DWY9" s="301"/>
      <c r="DWZ9" s="301"/>
      <c r="DXA9" s="301"/>
      <c r="DXB9" s="301"/>
      <c r="DXC9" s="301"/>
      <c r="DXD9" s="301"/>
      <c r="DXE9" s="301"/>
      <c r="DXF9" s="301"/>
      <c r="DXG9" s="301"/>
      <c r="DXH9" s="301"/>
      <c r="DXI9" s="301"/>
      <c r="DXJ9" s="301"/>
      <c r="DXK9" s="301"/>
      <c r="DXL9" s="301"/>
      <c r="DXM9" s="301"/>
      <c r="DXN9" s="301"/>
      <c r="DXO9" s="301"/>
      <c r="DXP9" s="301"/>
      <c r="DXQ9" s="301"/>
      <c r="DXR9" s="301"/>
      <c r="DXS9" s="301"/>
      <c r="DXT9" s="301"/>
      <c r="DXU9" s="301"/>
      <c r="DXV9" s="301"/>
      <c r="DXW9" s="301"/>
      <c r="DXX9" s="301"/>
      <c r="DXY9" s="301"/>
      <c r="DXZ9" s="301"/>
      <c r="DYA9" s="301"/>
      <c r="DYB9" s="301"/>
      <c r="DYC9" s="301"/>
      <c r="DYD9" s="301"/>
      <c r="DYE9" s="301"/>
      <c r="DYF9" s="301"/>
      <c r="DYG9" s="301"/>
      <c r="DYH9" s="301"/>
      <c r="DYI9" s="301"/>
      <c r="DYJ9" s="301"/>
      <c r="DYK9" s="301"/>
      <c r="DYL9" s="301"/>
      <c r="DYM9" s="301"/>
      <c r="DYN9" s="301"/>
      <c r="DYO9" s="301"/>
      <c r="DYP9" s="301"/>
      <c r="DYQ9" s="301"/>
      <c r="DYR9" s="301"/>
      <c r="DYS9" s="301"/>
      <c r="DYT9" s="301"/>
      <c r="DYU9" s="301"/>
      <c r="DYV9" s="301"/>
      <c r="DYW9" s="301"/>
      <c r="DYX9" s="301"/>
      <c r="DYY9" s="301"/>
      <c r="DYZ9" s="301"/>
      <c r="DZA9" s="301"/>
      <c r="DZB9" s="301"/>
      <c r="DZC9" s="301"/>
      <c r="DZD9" s="301"/>
      <c r="DZE9" s="301"/>
      <c r="DZF9" s="301"/>
      <c r="DZG9" s="301"/>
      <c r="DZH9" s="301"/>
      <c r="DZI9" s="301"/>
      <c r="DZJ9" s="301"/>
      <c r="DZK9" s="301"/>
      <c r="DZL9" s="301"/>
      <c r="DZM9" s="301"/>
      <c r="DZN9" s="301"/>
      <c r="DZO9" s="301"/>
      <c r="DZP9" s="301"/>
      <c r="DZQ9" s="301"/>
      <c r="DZR9" s="301"/>
      <c r="DZS9" s="301"/>
      <c r="DZT9" s="301"/>
      <c r="DZU9" s="301"/>
      <c r="DZV9" s="301"/>
      <c r="DZW9" s="301"/>
      <c r="DZX9" s="301"/>
      <c r="DZY9" s="301"/>
      <c r="DZZ9" s="301"/>
      <c r="EAA9" s="301"/>
      <c r="EAB9" s="301"/>
      <c r="EAC9" s="301"/>
      <c r="EAD9" s="301"/>
      <c r="EAE9" s="301"/>
      <c r="EAF9" s="301"/>
      <c r="EAG9" s="301"/>
      <c r="EAH9" s="301"/>
      <c r="EAI9" s="301"/>
      <c r="EAJ9" s="301"/>
      <c r="EAK9" s="301"/>
      <c r="EAL9" s="301"/>
      <c r="EAM9" s="301"/>
      <c r="EAN9" s="301"/>
      <c r="EAO9" s="301"/>
      <c r="EAP9" s="301"/>
      <c r="EAQ9" s="301"/>
      <c r="EAR9" s="301"/>
      <c r="EAS9" s="301"/>
      <c r="EAT9" s="301"/>
      <c r="EAU9" s="301"/>
      <c r="EAV9" s="301"/>
      <c r="EAW9" s="301"/>
      <c r="EAX9" s="301"/>
      <c r="EAY9" s="301"/>
      <c r="EAZ9" s="301"/>
      <c r="EBA9" s="301"/>
      <c r="EBB9" s="301"/>
      <c r="EBC9" s="301"/>
      <c r="EBD9" s="301"/>
      <c r="EBE9" s="301"/>
      <c r="EBF9" s="301"/>
      <c r="EBG9" s="301"/>
      <c r="EBH9" s="301"/>
      <c r="EBI9" s="301"/>
      <c r="EBJ9" s="301"/>
      <c r="EBK9" s="301"/>
      <c r="EBL9" s="301"/>
      <c r="EBM9" s="301"/>
      <c r="EBN9" s="301"/>
      <c r="EBO9" s="301"/>
      <c r="EBP9" s="301"/>
      <c r="EBQ9" s="301"/>
      <c r="EBR9" s="301"/>
      <c r="EBS9" s="301"/>
      <c r="EBT9" s="301"/>
      <c r="EBU9" s="301"/>
      <c r="EBV9" s="301"/>
      <c r="EBW9" s="301"/>
      <c r="EBX9" s="301"/>
      <c r="EBY9" s="301"/>
      <c r="EBZ9" s="301"/>
      <c r="ECA9" s="301"/>
      <c r="ECB9" s="301"/>
      <c r="ECC9" s="301"/>
      <c r="ECD9" s="301"/>
      <c r="ECE9" s="301"/>
      <c r="ECF9" s="301"/>
      <c r="ECG9" s="301"/>
      <c r="ECH9" s="301"/>
      <c r="ECI9" s="301"/>
      <c r="ECJ9" s="301"/>
      <c r="ECK9" s="301"/>
      <c r="ECL9" s="301"/>
      <c r="ECM9" s="301"/>
      <c r="ECN9" s="301"/>
      <c r="ECO9" s="301"/>
      <c r="ECP9" s="301"/>
      <c r="ECQ9" s="301"/>
      <c r="ECR9" s="301"/>
      <c r="ECS9" s="301"/>
      <c r="ECT9" s="301"/>
      <c r="ECU9" s="301"/>
      <c r="ECV9" s="301"/>
      <c r="ECW9" s="301"/>
      <c r="ECX9" s="301"/>
      <c r="ECY9" s="301"/>
      <c r="ECZ9" s="301"/>
      <c r="EDA9" s="301"/>
      <c r="EDB9" s="301"/>
      <c r="EDC9" s="301"/>
      <c r="EDD9" s="301"/>
      <c r="EDE9" s="301"/>
      <c r="EDF9" s="301"/>
      <c r="EDG9" s="301"/>
      <c r="EDH9" s="301"/>
      <c r="EDI9" s="301"/>
      <c r="EDJ9" s="301"/>
      <c r="EDK9" s="301"/>
      <c r="EDL9" s="301"/>
      <c r="EDM9" s="301"/>
      <c r="EDN9" s="301"/>
      <c r="EDO9" s="301"/>
      <c r="EDP9" s="301"/>
      <c r="EDQ9" s="301"/>
      <c r="EDR9" s="301"/>
      <c r="EDS9" s="301"/>
      <c r="EDT9" s="301"/>
      <c r="EDU9" s="301"/>
      <c r="EDV9" s="301"/>
      <c r="EDW9" s="301"/>
      <c r="EDX9" s="301"/>
      <c r="EDY9" s="301"/>
      <c r="EDZ9" s="301"/>
      <c r="EEA9" s="301"/>
      <c r="EEB9" s="301"/>
      <c r="EEC9" s="301"/>
      <c r="EED9" s="301"/>
      <c r="EEE9" s="301"/>
      <c r="EEF9" s="301"/>
      <c r="EEG9" s="301"/>
      <c r="EEH9" s="301"/>
      <c r="EEI9" s="301"/>
      <c r="EEJ9" s="301"/>
      <c r="EEK9" s="301"/>
      <c r="EEL9" s="301"/>
      <c r="EEM9" s="301"/>
      <c r="EEN9" s="301"/>
      <c r="EEO9" s="301"/>
      <c r="EEP9" s="301"/>
      <c r="EEQ9" s="301"/>
      <c r="EER9" s="301"/>
      <c r="EES9" s="301"/>
      <c r="EET9" s="301"/>
      <c r="EEU9" s="301"/>
      <c r="EEV9" s="301"/>
      <c r="EEW9" s="301"/>
      <c r="EEX9" s="301"/>
      <c r="EEY9" s="301"/>
      <c r="EEZ9" s="301"/>
      <c r="EFA9" s="301"/>
      <c r="EFB9" s="301"/>
      <c r="EFC9" s="301"/>
      <c r="EFD9" s="301"/>
      <c r="EFE9" s="301"/>
      <c r="EFF9" s="301"/>
      <c r="EFG9" s="301"/>
      <c r="EFH9" s="301"/>
      <c r="EFI9" s="301"/>
      <c r="EFJ9" s="301"/>
      <c r="EFK9" s="301"/>
      <c r="EFL9" s="301"/>
      <c r="EFM9" s="301"/>
      <c r="EFN9" s="301"/>
      <c r="EFO9" s="301"/>
      <c r="EFP9" s="301"/>
      <c r="EFQ9" s="301"/>
      <c r="EFR9" s="301"/>
      <c r="EFS9" s="301"/>
      <c r="EFT9" s="301"/>
      <c r="EFU9" s="301"/>
      <c r="EFV9" s="301"/>
      <c r="EFW9" s="301"/>
      <c r="EFX9" s="301"/>
      <c r="EFY9" s="301"/>
      <c r="EFZ9" s="301"/>
      <c r="EGA9" s="301"/>
      <c r="EGB9" s="301"/>
      <c r="EGC9" s="301"/>
      <c r="EGD9" s="301"/>
      <c r="EGE9" s="301"/>
      <c r="EGF9" s="301"/>
      <c r="EGG9" s="301"/>
      <c r="EGH9" s="301"/>
      <c r="EGI9" s="301"/>
      <c r="EGJ9" s="301"/>
      <c r="EGK9" s="301"/>
      <c r="EGL9" s="301"/>
      <c r="EGM9" s="301"/>
      <c r="EGN9" s="301"/>
      <c r="EGO9" s="301"/>
      <c r="EGP9" s="301"/>
      <c r="EGQ9" s="301"/>
      <c r="EGR9" s="301"/>
      <c r="EGS9" s="301"/>
      <c r="EGT9" s="301"/>
      <c r="EGU9" s="301"/>
      <c r="EGV9" s="301"/>
      <c r="EGW9" s="301"/>
      <c r="EGX9" s="301"/>
      <c r="EGY9" s="301"/>
      <c r="EGZ9" s="301"/>
      <c r="EHA9" s="301"/>
      <c r="EHB9" s="301"/>
      <c r="EHC9" s="301"/>
      <c r="EHD9" s="301"/>
      <c r="EHE9" s="301"/>
      <c r="EHF9" s="301"/>
      <c r="EHG9" s="301"/>
      <c r="EHH9" s="301"/>
      <c r="EHI9" s="301"/>
      <c r="EHJ9" s="301"/>
      <c r="EHK9" s="301"/>
      <c r="EHL9" s="301"/>
      <c r="EHM9" s="301"/>
      <c r="EHN9" s="301"/>
      <c r="EHO9" s="301"/>
      <c r="EHP9" s="301"/>
      <c r="EHQ9" s="301"/>
      <c r="EHR9" s="301"/>
      <c r="EHS9" s="301"/>
      <c r="EHT9" s="301"/>
      <c r="EHU9" s="301"/>
      <c r="EHV9" s="301"/>
      <c r="EHW9" s="301"/>
      <c r="EHX9" s="301"/>
      <c r="EHY9" s="301"/>
      <c r="EHZ9" s="301"/>
      <c r="EIA9" s="301"/>
      <c r="EIB9" s="301"/>
      <c r="EIC9" s="301"/>
      <c r="EID9" s="301"/>
      <c r="EIE9" s="301"/>
      <c r="EIF9" s="301"/>
      <c r="EIG9" s="301"/>
      <c r="EIH9" s="301"/>
      <c r="EII9" s="301"/>
      <c r="EIJ9" s="301"/>
      <c r="EIK9" s="301"/>
      <c r="EIL9" s="301"/>
      <c r="EIM9" s="301"/>
      <c r="EIN9" s="301"/>
      <c r="EIO9" s="301"/>
      <c r="EIP9" s="301"/>
      <c r="EIQ9" s="301"/>
      <c r="EIR9" s="301"/>
      <c r="EIS9" s="301"/>
      <c r="EIT9" s="301"/>
      <c r="EIU9" s="301"/>
      <c r="EIV9" s="301"/>
      <c r="EIW9" s="301"/>
      <c r="EIX9" s="301"/>
      <c r="EIY9" s="301"/>
      <c r="EIZ9" s="301"/>
      <c r="EJA9" s="301"/>
      <c r="EJB9" s="301"/>
      <c r="EJC9" s="301"/>
      <c r="EJD9" s="301"/>
      <c r="EJE9" s="301"/>
      <c r="EJF9" s="301"/>
      <c r="EJG9" s="301"/>
      <c r="EJH9" s="301"/>
      <c r="EJI9" s="301"/>
      <c r="EJJ9" s="301"/>
      <c r="EJK9" s="301"/>
      <c r="EJL9" s="301"/>
      <c r="EJM9" s="301"/>
      <c r="EJN9" s="301"/>
      <c r="EJO9" s="301"/>
      <c r="EJP9" s="301"/>
      <c r="EJQ9" s="301"/>
      <c r="EJR9" s="301"/>
      <c r="EJS9" s="301"/>
      <c r="EJT9" s="301"/>
      <c r="EJU9" s="301"/>
      <c r="EJV9" s="301"/>
      <c r="EJW9" s="301"/>
      <c r="EJX9" s="301"/>
      <c r="EJY9" s="301"/>
      <c r="EJZ9" s="301"/>
      <c r="EKA9" s="301"/>
      <c r="EKB9" s="301"/>
      <c r="EKC9" s="301"/>
      <c r="EKD9" s="301"/>
      <c r="EKE9" s="301"/>
      <c r="EKF9" s="301"/>
      <c r="EKG9" s="301"/>
      <c r="EKH9" s="301"/>
      <c r="EKI9" s="301"/>
      <c r="EKJ9" s="301"/>
      <c r="EKK9" s="301"/>
      <c r="EKL9" s="301"/>
      <c r="EKM9" s="301"/>
      <c r="EKN9" s="301"/>
      <c r="EKO9" s="301"/>
      <c r="EKP9" s="301"/>
      <c r="EKQ9" s="301"/>
      <c r="EKR9" s="301"/>
      <c r="EKS9" s="301"/>
      <c r="EKT9" s="301"/>
      <c r="EKU9" s="301"/>
      <c r="EKV9" s="301"/>
      <c r="EKW9" s="301"/>
      <c r="EKX9" s="301"/>
      <c r="EKY9" s="301"/>
      <c r="EKZ9" s="301"/>
      <c r="ELA9" s="301"/>
      <c r="ELB9" s="301"/>
      <c r="ELC9" s="301"/>
      <c r="ELD9" s="301"/>
      <c r="ELE9" s="301"/>
      <c r="ELF9" s="301"/>
      <c r="ELG9" s="301"/>
      <c r="ELH9" s="301"/>
      <c r="ELI9" s="301"/>
      <c r="ELJ9" s="301"/>
      <c r="ELK9" s="301"/>
      <c r="ELL9" s="301"/>
      <c r="ELM9" s="301"/>
      <c r="ELN9" s="301"/>
      <c r="ELO9" s="301"/>
      <c r="ELP9" s="301"/>
      <c r="ELQ9" s="301"/>
      <c r="ELR9" s="301"/>
      <c r="ELS9" s="301"/>
      <c r="ELT9" s="301"/>
      <c r="ELU9" s="301"/>
      <c r="ELV9" s="301"/>
      <c r="ELW9" s="301"/>
      <c r="ELX9" s="301"/>
      <c r="ELY9" s="301"/>
      <c r="ELZ9" s="301"/>
      <c r="EMA9" s="301"/>
      <c r="EMB9" s="301"/>
      <c r="EMC9" s="301"/>
      <c r="EMD9" s="301"/>
      <c r="EME9" s="301"/>
      <c r="EMF9" s="301"/>
      <c r="EMG9" s="301"/>
      <c r="EMH9" s="301"/>
      <c r="EMI9" s="301"/>
      <c r="EMJ9" s="301"/>
      <c r="EMK9" s="301"/>
      <c r="EML9" s="301"/>
      <c r="EMM9" s="301"/>
      <c r="EMN9" s="301"/>
      <c r="EMO9" s="301"/>
      <c r="EMP9" s="301"/>
      <c r="EMQ9" s="301"/>
      <c r="EMR9" s="301"/>
      <c r="EMS9" s="301"/>
      <c r="EMT9" s="301"/>
      <c r="EMU9" s="301"/>
      <c r="EMV9" s="301"/>
      <c r="EMW9" s="301"/>
      <c r="EMX9" s="301"/>
      <c r="EMY9" s="301"/>
      <c r="EMZ9" s="301"/>
      <c r="ENA9" s="301"/>
      <c r="ENB9" s="301"/>
      <c r="ENC9" s="301"/>
      <c r="END9" s="301"/>
      <c r="ENE9" s="301"/>
      <c r="ENF9" s="301"/>
      <c r="ENG9" s="301"/>
      <c r="ENH9" s="301"/>
      <c r="ENI9" s="301"/>
      <c r="ENJ9" s="301"/>
      <c r="ENK9" s="301"/>
      <c r="ENL9" s="301"/>
      <c r="ENM9" s="301"/>
      <c r="ENN9" s="301"/>
      <c r="ENO9" s="301"/>
      <c r="ENP9" s="301"/>
      <c r="ENQ9" s="301"/>
      <c r="ENR9" s="301"/>
      <c r="ENS9" s="301"/>
      <c r="ENT9" s="301"/>
      <c r="ENU9" s="301"/>
      <c r="ENV9" s="301"/>
      <c r="ENW9" s="301"/>
      <c r="ENX9" s="301"/>
      <c r="ENY9" s="301"/>
      <c r="ENZ9" s="301"/>
      <c r="EOA9" s="301"/>
      <c r="EOB9" s="301"/>
      <c r="EOC9" s="301"/>
      <c r="EOD9" s="301"/>
      <c r="EOE9" s="301"/>
      <c r="EOF9" s="301"/>
      <c r="EOG9" s="301"/>
      <c r="EOH9" s="301"/>
      <c r="EOI9" s="301"/>
      <c r="EOJ9" s="301"/>
      <c r="EOK9" s="301"/>
      <c r="EOL9" s="301"/>
      <c r="EOM9" s="301"/>
      <c r="EON9" s="301"/>
      <c r="EOO9" s="301"/>
      <c r="EOP9" s="301"/>
      <c r="EOQ9" s="301"/>
      <c r="EOR9" s="301"/>
      <c r="EOS9" s="301"/>
      <c r="EOT9" s="301"/>
      <c r="EOU9" s="301"/>
      <c r="EOV9" s="301"/>
      <c r="EOW9" s="301"/>
      <c r="EOX9" s="301"/>
      <c r="EOY9" s="301"/>
      <c r="EOZ9" s="301"/>
      <c r="EPA9" s="301"/>
      <c r="EPB9" s="301"/>
      <c r="EPC9" s="301"/>
      <c r="EPD9" s="301"/>
      <c r="EPE9" s="301"/>
      <c r="EPF9" s="301"/>
      <c r="EPG9" s="301"/>
      <c r="EPH9" s="301"/>
      <c r="EPI9" s="301"/>
      <c r="EPJ9" s="301"/>
      <c r="EPK9" s="301"/>
      <c r="EPL9" s="301"/>
      <c r="EPM9" s="301"/>
      <c r="EPN9" s="301"/>
      <c r="EPO9" s="301"/>
      <c r="EPP9" s="301"/>
      <c r="EPQ9" s="301"/>
      <c r="EPR9" s="301"/>
      <c r="EPS9" s="301"/>
      <c r="EPT9" s="301"/>
      <c r="EPU9" s="301"/>
      <c r="EPV9" s="301"/>
      <c r="EPW9" s="301"/>
      <c r="EPX9" s="301"/>
      <c r="EPY9" s="301"/>
      <c r="EPZ9" s="301"/>
      <c r="EQA9" s="301"/>
      <c r="EQB9" s="301"/>
      <c r="EQC9" s="301"/>
      <c r="EQD9" s="301"/>
      <c r="EQE9" s="301"/>
      <c r="EQF9" s="301"/>
      <c r="EQG9" s="301"/>
      <c r="EQH9" s="301"/>
      <c r="EQI9" s="301"/>
      <c r="EQJ9" s="301"/>
      <c r="EQK9" s="301"/>
      <c r="EQL9" s="301"/>
      <c r="EQM9" s="301"/>
      <c r="EQN9" s="301"/>
      <c r="EQO9" s="301"/>
      <c r="EQP9" s="301"/>
      <c r="EQQ9" s="301"/>
      <c r="EQR9" s="301"/>
      <c r="EQS9" s="301"/>
      <c r="EQT9" s="301"/>
      <c r="EQU9" s="301"/>
      <c r="EQV9" s="301"/>
      <c r="EQW9" s="301"/>
      <c r="EQX9" s="301"/>
      <c r="EQY9" s="301"/>
      <c r="EQZ9" s="301"/>
      <c r="ERA9" s="301"/>
      <c r="ERB9" s="301"/>
      <c r="ERC9" s="301"/>
      <c r="ERD9" s="301"/>
      <c r="ERE9" s="301"/>
      <c r="ERF9" s="301"/>
      <c r="ERG9" s="301"/>
      <c r="ERH9" s="301"/>
      <c r="ERI9" s="301"/>
      <c r="ERJ9" s="301"/>
      <c r="ERK9" s="301"/>
      <c r="ERL9" s="301"/>
      <c r="ERM9" s="301"/>
      <c r="ERN9" s="301"/>
      <c r="ERO9" s="301"/>
      <c r="ERP9" s="301"/>
      <c r="ERQ9" s="301"/>
      <c r="ERR9" s="301"/>
      <c r="ERS9" s="301"/>
      <c r="ERT9" s="301"/>
      <c r="ERU9" s="301"/>
      <c r="ERV9" s="301"/>
      <c r="ERW9" s="301"/>
      <c r="ERX9" s="301"/>
      <c r="ERY9" s="301"/>
      <c r="ERZ9" s="301"/>
      <c r="ESA9" s="301"/>
      <c r="ESB9" s="301"/>
      <c r="ESC9" s="301"/>
      <c r="ESD9" s="301"/>
      <c r="ESE9" s="301"/>
      <c r="ESF9" s="301"/>
      <c r="ESG9" s="301"/>
      <c r="ESH9" s="301"/>
      <c r="ESI9" s="301"/>
      <c r="ESJ9" s="301"/>
      <c r="ESK9" s="301"/>
      <c r="ESL9" s="301"/>
      <c r="ESM9" s="301"/>
      <c r="ESN9" s="301"/>
      <c r="ESO9" s="301"/>
      <c r="ESP9" s="301"/>
      <c r="ESQ9" s="301"/>
      <c r="ESR9" s="301"/>
      <c r="ESS9" s="301"/>
      <c r="EST9" s="301"/>
      <c r="ESU9" s="301"/>
      <c r="ESV9" s="301"/>
      <c r="ESW9" s="301"/>
      <c r="ESX9" s="301"/>
      <c r="ESY9" s="301"/>
      <c r="ESZ9" s="301"/>
      <c r="ETA9" s="301"/>
      <c r="ETB9" s="301"/>
      <c r="ETC9" s="301"/>
      <c r="ETD9" s="301"/>
      <c r="ETE9" s="301"/>
      <c r="ETF9" s="301"/>
      <c r="ETG9" s="301"/>
      <c r="ETH9" s="301"/>
      <c r="ETI9" s="301"/>
      <c r="ETJ9" s="301"/>
      <c r="ETK9" s="301"/>
      <c r="ETL9" s="301"/>
      <c r="ETM9" s="301"/>
      <c r="ETN9" s="301"/>
      <c r="ETO9" s="301"/>
      <c r="ETP9" s="301"/>
      <c r="ETQ9" s="301"/>
      <c r="ETR9" s="301"/>
      <c r="ETS9" s="301"/>
      <c r="ETT9" s="301"/>
      <c r="ETU9" s="301"/>
      <c r="ETV9" s="301"/>
      <c r="ETW9" s="301"/>
      <c r="ETX9" s="301"/>
      <c r="ETY9" s="301"/>
      <c r="ETZ9" s="301"/>
      <c r="EUA9" s="301"/>
      <c r="EUB9" s="301"/>
      <c r="EUC9" s="301"/>
      <c r="EUD9" s="301"/>
      <c r="EUE9" s="301"/>
      <c r="EUF9" s="301"/>
      <c r="EUG9" s="301"/>
      <c r="EUH9" s="301"/>
      <c r="EUI9" s="301"/>
      <c r="EUJ9" s="301"/>
      <c r="EUK9" s="301"/>
      <c r="EUL9" s="301"/>
      <c r="EUM9" s="301"/>
      <c r="EUN9" s="301"/>
      <c r="EUO9" s="301"/>
      <c r="EUP9" s="301"/>
      <c r="EUQ9" s="301"/>
      <c r="EUR9" s="301"/>
      <c r="EUS9" s="301"/>
      <c r="EUT9" s="301"/>
      <c r="EUU9" s="301"/>
      <c r="EUV9" s="301"/>
      <c r="EUW9" s="301"/>
      <c r="EUX9" s="301"/>
      <c r="EUY9" s="301"/>
      <c r="EUZ9" s="301"/>
      <c r="EVA9" s="301"/>
      <c r="EVB9" s="301"/>
      <c r="EVC9" s="301"/>
      <c r="EVD9" s="301"/>
      <c r="EVE9" s="301"/>
      <c r="EVF9" s="301"/>
      <c r="EVG9" s="301"/>
      <c r="EVH9" s="301"/>
      <c r="EVI9" s="301"/>
      <c r="EVJ9" s="301"/>
      <c r="EVK9" s="301"/>
      <c r="EVL9" s="301"/>
      <c r="EVM9" s="301"/>
      <c r="EVN9" s="301"/>
      <c r="EVO9" s="301"/>
      <c r="EVP9" s="301"/>
      <c r="EVQ9" s="301"/>
      <c r="EVR9" s="301"/>
      <c r="EVS9" s="301"/>
      <c r="EVT9" s="301"/>
      <c r="EVU9" s="301"/>
      <c r="EVV9" s="301"/>
      <c r="EVW9" s="301"/>
      <c r="EVX9" s="301"/>
      <c r="EVY9" s="301"/>
      <c r="EVZ9" s="301"/>
      <c r="EWA9" s="301"/>
      <c r="EWB9" s="301"/>
      <c r="EWC9" s="301"/>
      <c r="EWD9" s="301"/>
      <c r="EWE9" s="301"/>
      <c r="EWF9" s="301"/>
      <c r="EWG9" s="301"/>
      <c r="EWH9" s="301"/>
      <c r="EWI9" s="301"/>
      <c r="EWJ9" s="301"/>
      <c r="EWK9" s="301"/>
      <c r="EWL9" s="301"/>
      <c r="EWM9" s="301"/>
      <c r="EWN9" s="301"/>
      <c r="EWO9" s="301"/>
      <c r="EWP9" s="301"/>
    </row>
    <row r="10" spans="1:3994" s="108" customFormat="1" ht="36">
      <c r="A10" s="835"/>
      <c r="B10" s="95">
        <v>20</v>
      </c>
      <c r="C10" s="95" t="s">
        <v>192</v>
      </c>
      <c r="D10" s="96" t="s">
        <v>193</v>
      </c>
      <c r="E10" s="95" t="s">
        <v>194</v>
      </c>
      <c r="F10" s="96" t="s">
        <v>195</v>
      </c>
      <c r="G10" s="95" t="s">
        <v>196</v>
      </c>
      <c r="H10" s="97" t="s">
        <v>197</v>
      </c>
      <c r="I10" s="98" t="s">
        <v>198</v>
      </c>
      <c r="J10" s="98">
        <v>3033311</v>
      </c>
      <c r="K10" s="111" t="s">
        <v>208</v>
      </c>
      <c r="L10" s="100" t="s">
        <v>209</v>
      </c>
      <c r="M10" s="98">
        <v>5000027</v>
      </c>
      <c r="N10" s="111" t="s">
        <v>210</v>
      </c>
      <c r="O10" s="100" t="s">
        <v>209</v>
      </c>
      <c r="P10" s="101">
        <f>'[1]PROGRAMACION ANUAL -2012'!$AA$244</f>
        <v>8628</v>
      </c>
      <c r="Q10" s="110"/>
      <c r="R10" s="109"/>
      <c r="S10" s="104"/>
      <c r="T10" s="105"/>
      <c r="U10" s="106"/>
      <c r="V10" s="107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  <c r="IN10" s="301"/>
      <c r="IO10" s="301"/>
      <c r="IP10" s="301"/>
      <c r="IQ10" s="301"/>
      <c r="IR10" s="301"/>
      <c r="IS10" s="301"/>
      <c r="IT10" s="301"/>
      <c r="IU10" s="301"/>
      <c r="IV10" s="301"/>
      <c r="IW10" s="301"/>
      <c r="IX10" s="301"/>
      <c r="IY10" s="301"/>
      <c r="IZ10" s="301"/>
      <c r="JA10" s="301"/>
      <c r="JB10" s="301"/>
      <c r="JC10" s="301"/>
      <c r="JD10" s="301"/>
      <c r="JE10" s="301"/>
      <c r="JF10" s="301"/>
      <c r="JG10" s="301"/>
      <c r="JH10" s="301"/>
      <c r="JI10" s="301"/>
      <c r="JJ10" s="301"/>
      <c r="JK10" s="301"/>
      <c r="JL10" s="301"/>
      <c r="JM10" s="301"/>
      <c r="JN10" s="301"/>
      <c r="JO10" s="301"/>
      <c r="JP10" s="301"/>
      <c r="JQ10" s="301"/>
      <c r="JR10" s="301"/>
      <c r="JS10" s="301"/>
      <c r="JT10" s="301"/>
      <c r="JU10" s="301"/>
      <c r="JV10" s="301"/>
      <c r="JW10" s="301"/>
      <c r="JX10" s="301"/>
      <c r="JY10" s="301"/>
      <c r="JZ10" s="301"/>
      <c r="KA10" s="301"/>
      <c r="KB10" s="301"/>
      <c r="KC10" s="301"/>
      <c r="KD10" s="301"/>
      <c r="KE10" s="301"/>
      <c r="KF10" s="301"/>
      <c r="KG10" s="301"/>
      <c r="KH10" s="301"/>
      <c r="KI10" s="301"/>
      <c r="KJ10" s="301"/>
      <c r="KK10" s="301"/>
      <c r="KL10" s="301"/>
      <c r="KM10" s="301"/>
      <c r="KN10" s="301"/>
      <c r="KO10" s="301"/>
      <c r="KP10" s="301"/>
      <c r="KQ10" s="301"/>
      <c r="KR10" s="301"/>
      <c r="KS10" s="301"/>
      <c r="KT10" s="301"/>
      <c r="KU10" s="301"/>
      <c r="KV10" s="301"/>
      <c r="KW10" s="301"/>
      <c r="KX10" s="301"/>
      <c r="KY10" s="301"/>
      <c r="KZ10" s="301"/>
      <c r="LA10" s="301"/>
      <c r="LB10" s="301"/>
      <c r="LC10" s="301"/>
      <c r="LD10" s="301"/>
      <c r="LE10" s="301"/>
      <c r="LF10" s="301"/>
      <c r="LG10" s="301"/>
      <c r="LH10" s="301"/>
      <c r="LI10" s="301"/>
      <c r="LJ10" s="301"/>
      <c r="LK10" s="301"/>
      <c r="LL10" s="301"/>
      <c r="LM10" s="301"/>
      <c r="LN10" s="301"/>
      <c r="LO10" s="301"/>
      <c r="LP10" s="301"/>
      <c r="LQ10" s="301"/>
      <c r="LR10" s="301"/>
      <c r="LS10" s="301"/>
      <c r="LT10" s="301"/>
      <c r="LU10" s="301"/>
      <c r="LV10" s="301"/>
      <c r="LW10" s="301"/>
      <c r="LX10" s="301"/>
      <c r="LY10" s="301"/>
      <c r="LZ10" s="301"/>
      <c r="MA10" s="301"/>
      <c r="MB10" s="301"/>
      <c r="MC10" s="301"/>
      <c r="MD10" s="301"/>
      <c r="ME10" s="301"/>
      <c r="MF10" s="301"/>
      <c r="MG10" s="301"/>
      <c r="MH10" s="301"/>
      <c r="MI10" s="301"/>
      <c r="MJ10" s="301"/>
      <c r="MK10" s="301"/>
      <c r="ML10" s="301"/>
      <c r="MM10" s="301"/>
      <c r="MN10" s="301"/>
      <c r="MO10" s="301"/>
      <c r="MP10" s="301"/>
      <c r="MQ10" s="301"/>
      <c r="MR10" s="301"/>
      <c r="MS10" s="301"/>
      <c r="MT10" s="301"/>
      <c r="MU10" s="301"/>
      <c r="MV10" s="301"/>
      <c r="MW10" s="301"/>
      <c r="MX10" s="301"/>
      <c r="MY10" s="301"/>
      <c r="MZ10" s="301"/>
      <c r="NA10" s="301"/>
      <c r="NB10" s="301"/>
      <c r="NC10" s="301"/>
      <c r="ND10" s="301"/>
      <c r="NE10" s="301"/>
      <c r="NF10" s="301"/>
      <c r="NG10" s="301"/>
      <c r="NH10" s="301"/>
      <c r="NI10" s="301"/>
      <c r="NJ10" s="301"/>
      <c r="NK10" s="301"/>
      <c r="NL10" s="301"/>
      <c r="NM10" s="301"/>
      <c r="NN10" s="301"/>
      <c r="NO10" s="301"/>
      <c r="NP10" s="301"/>
      <c r="NQ10" s="301"/>
      <c r="NR10" s="301"/>
      <c r="NS10" s="301"/>
      <c r="NT10" s="301"/>
      <c r="NU10" s="301"/>
      <c r="NV10" s="301"/>
      <c r="NW10" s="301"/>
      <c r="NX10" s="301"/>
      <c r="NY10" s="301"/>
      <c r="NZ10" s="301"/>
      <c r="OA10" s="301"/>
      <c r="OB10" s="301"/>
      <c r="OC10" s="301"/>
      <c r="OD10" s="301"/>
      <c r="OE10" s="301"/>
      <c r="OF10" s="301"/>
      <c r="OG10" s="301"/>
      <c r="OH10" s="301"/>
      <c r="OI10" s="301"/>
      <c r="OJ10" s="301"/>
      <c r="OK10" s="301"/>
      <c r="OL10" s="301"/>
      <c r="OM10" s="301"/>
      <c r="ON10" s="301"/>
      <c r="OO10" s="301"/>
      <c r="OP10" s="301"/>
      <c r="OQ10" s="301"/>
      <c r="OR10" s="301"/>
      <c r="OS10" s="301"/>
      <c r="OT10" s="301"/>
      <c r="OU10" s="301"/>
      <c r="OV10" s="301"/>
      <c r="OW10" s="301"/>
      <c r="OX10" s="301"/>
      <c r="OY10" s="301"/>
      <c r="OZ10" s="301"/>
      <c r="PA10" s="301"/>
      <c r="PB10" s="301"/>
      <c r="PC10" s="301"/>
      <c r="PD10" s="301"/>
      <c r="PE10" s="301"/>
      <c r="PF10" s="301"/>
      <c r="PG10" s="301"/>
      <c r="PH10" s="301"/>
      <c r="PI10" s="301"/>
      <c r="PJ10" s="301"/>
      <c r="PK10" s="301"/>
      <c r="PL10" s="301"/>
      <c r="PM10" s="301"/>
      <c r="PN10" s="301"/>
      <c r="PO10" s="301"/>
      <c r="PP10" s="301"/>
      <c r="PQ10" s="301"/>
      <c r="PR10" s="301"/>
      <c r="PS10" s="301"/>
      <c r="PT10" s="301"/>
      <c r="PU10" s="301"/>
      <c r="PV10" s="301"/>
      <c r="PW10" s="301"/>
      <c r="PX10" s="301"/>
      <c r="PY10" s="301"/>
      <c r="PZ10" s="301"/>
      <c r="QA10" s="301"/>
      <c r="QB10" s="301"/>
      <c r="QC10" s="301"/>
      <c r="QD10" s="301"/>
      <c r="QE10" s="301"/>
      <c r="QF10" s="301"/>
      <c r="QG10" s="301"/>
      <c r="QH10" s="301"/>
      <c r="QI10" s="301"/>
      <c r="QJ10" s="301"/>
      <c r="QK10" s="301"/>
      <c r="QL10" s="301"/>
      <c r="QM10" s="301"/>
      <c r="QN10" s="301"/>
      <c r="QO10" s="301"/>
      <c r="QP10" s="301"/>
      <c r="QQ10" s="301"/>
      <c r="QR10" s="301"/>
      <c r="QS10" s="301"/>
      <c r="QT10" s="301"/>
      <c r="QU10" s="301"/>
      <c r="QV10" s="301"/>
      <c r="QW10" s="301"/>
      <c r="QX10" s="301"/>
      <c r="QY10" s="301"/>
      <c r="QZ10" s="301"/>
      <c r="RA10" s="301"/>
      <c r="RB10" s="301"/>
      <c r="RC10" s="301"/>
      <c r="RD10" s="301"/>
      <c r="RE10" s="301"/>
      <c r="RF10" s="301"/>
      <c r="RG10" s="301"/>
      <c r="RH10" s="301"/>
      <c r="RI10" s="301"/>
      <c r="RJ10" s="301"/>
      <c r="RK10" s="301"/>
      <c r="RL10" s="301"/>
      <c r="RM10" s="301"/>
      <c r="RN10" s="301"/>
      <c r="RO10" s="301"/>
      <c r="RP10" s="301"/>
      <c r="RQ10" s="301"/>
      <c r="RR10" s="301"/>
      <c r="RS10" s="301"/>
      <c r="RT10" s="301"/>
      <c r="RU10" s="301"/>
      <c r="RV10" s="301"/>
      <c r="RW10" s="301"/>
      <c r="RX10" s="301"/>
      <c r="RY10" s="301"/>
      <c r="RZ10" s="301"/>
      <c r="SA10" s="301"/>
      <c r="SB10" s="301"/>
      <c r="SC10" s="301"/>
      <c r="SD10" s="301"/>
      <c r="SE10" s="301"/>
      <c r="SF10" s="301"/>
      <c r="SG10" s="301"/>
      <c r="SH10" s="301"/>
      <c r="SI10" s="301"/>
      <c r="SJ10" s="301"/>
      <c r="SK10" s="301"/>
      <c r="SL10" s="301"/>
      <c r="SM10" s="301"/>
      <c r="SN10" s="301"/>
      <c r="SO10" s="301"/>
      <c r="SP10" s="301"/>
      <c r="SQ10" s="301"/>
      <c r="SR10" s="301"/>
      <c r="SS10" s="301"/>
      <c r="ST10" s="301"/>
      <c r="SU10" s="301"/>
      <c r="SV10" s="301"/>
      <c r="SW10" s="301"/>
      <c r="SX10" s="301"/>
      <c r="SY10" s="301"/>
      <c r="SZ10" s="301"/>
      <c r="TA10" s="301"/>
      <c r="TB10" s="301"/>
      <c r="TC10" s="301"/>
      <c r="TD10" s="301"/>
      <c r="TE10" s="301"/>
      <c r="TF10" s="301"/>
      <c r="TG10" s="301"/>
      <c r="TH10" s="301"/>
      <c r="TI10" s="301"/>
      <c r="TJ10" s="301"/>
      <c r="TK10" s="301"/>
      <c r="TL10" s="301"/>
      <c r="TM10" s="301"/>
      <c r="TN10" s="301"/>
      <c r="TO10" s="301"/>
      <c r="TP10" s="301"/>
      <c r="TQ10" s="301"/>
      <c r="TR10" s="301"/>
      <c r="TS10" s="301"/>
      <c r="TT10" s="301"/>
      <c r="TU10" s="301"/>
      <c r="TV10" s="301"/>
      <c r="TW10" s="301"/>
      <c r="TX10" s="301"/>
      <c r="TY10" s="301"/>
      <c r="TZ10" s="301"/>
      <c r="UA10" s="301"/>
      <c r="UB10" s="301"/>
      <c r="UC10" s="301"/>
      <c r="UD10" s="301"/>
      <c r="UE10" s="301"/>
      <c r="UF10" s="301"/>
      <c r="UG10" s="301"/>
      <c r="UH10" s="301"/>
      <c r="UI10" s="301"/>
      <c r="UJ10" s="301"/>
      <c r="UK10" s="301"/>
      <c r="UL10" s="301"/>
      <c r="UM10" s="301"/>
      <c r="UN10" s="301"/>
      <c r="UO10" s="301"/>
      <c r="UP10" s="301"/>
      <c r="UQ10" s="301"/>
      <c r="UR10" s="301"/>
      <c r="US10" s="301"/>
      <c r="UT10" s="301"/>
      <c r="UU10" s="301"/>
      <c r="UV10" s="301"/>
      <c r="UW10" s="301"/>
      <c r="UX10" s="301"/>
      <c r="UY10" s="301"/>
      <c r="UZ10" s="301"/>
      <c r="VA10" s="301"/>
      <c r="VB10" s="301"/>
      <c r="VC10" s="301"/>
      <c r="VD10" s="301"/>
      <c r="VE10" s="301"/>
      <c r="VF10" s="301"/>
      <c r="VG10" s="301"/>
      <c r="VH10" s="301"/>
      <c r="VI10" s="301"/>
      <c r="VJ10" s="301"/>
      <c r="VK10" s="301"/>
      <c r="VL10" s="301"/>
      <c r="VM10" s="301"/>
      <c r="VN10" s="301"/>
      <c r="VO10" s="301"/>
      <c r="VP10" s="301"/>
      <c r="VQ10" s="301"/>
      <c r="VR10" s="301"/>
      <c r="VS10" s="301"/>
      <c r="VT10" s="301"/>
      <c r="VU10" s="301"/>
      <c r="VV10" s="301"/>
      <c r="VW10" s="301"/>
      <c r="VX10" s="301"/>
      <c r="VY10" s="301"/>
      <c r="VZ10" s="301"/>
      <c r="WA10" s="301"/>
      <c r="WB10" s="301"/>
      <c r="WC10" s="301"/>
      <c r="WD10" s="301"/>
      <c r="WE10" s="301"/>
      <c r="WF10" s="301"/>
      <c r="WG10" s="301"/>
      <c r="WH10" s="301"/>
      <c r="WI10" s="301"/>
      <c r="WJ10" s="301"/>
      <c r="WK10" s="301"/>
      <c r="WL10" s="301"/>
      <c r="WM10" s="301"/>
      <c r="WN10" s="301"/>
      <c r="WO10" s="301"/>
      <c r="WP10" s="301"/>
      <c r="WQ10" s="301"/>
      <c r="WR10" s="301"/>
      <c r="WS10" s="301"/>
      <c r="WT10" s="301"/>
      <c r="WU10" s="301"/>
      <c r="WV10" s="301"/>
      <c r="WW10" s="301"/>
      <c r="WX10" s="301"/>
      <c r="WY10" s="301"/>
      <c r="WZ10" s="301"/>
      <c r="XA10" s="301"/>
      <c r="XB10" s="301"/>
      <c r="XC10" s="301"/>
      <c r="XD10" s="301"/>
      <c r="XE10" s="301"/>
      <c r="XF10" s="301"/>
      <c r="XG10" s="301"/>
      <c r="XH10" s="301"/>
      <c r="XI10" s="301"/>
      <c r="XJ10" s="301"/>
      <c r="XK10" s="301"/>
      <c r="XL10" s="301"/>
      <c r="XM10" s="301"/>
      <c r="XN10" s="301"/>
      <c r="XO10" s="301"/>
      <c r="XP10" s="301"/>
      <c r="XQ10" s="301"/>
      <c r="XR10" s="301"/>
      <c r="XS10" s="301"/>
      <c r="XT10" s="301"/>
      <c r="XU10" s="301"/>
      <c r="XV10" s="301"/>
      <c r="XW10" s="301"/>
      <c r="XX10" s="301"/>
      <c r="XY10" s="301"/>
      <c r="XZ10" s="301"/>
      <c r="YA10" s="301"/>
      <c r="YB10" s="301"/>
      <c r="YC10" s="301"/>
      <c r="YD10" s="301"/>
      <c r="YE10" s="301"/>
      <c r="YF10" s="301"/>
      <c r="YG10" s="301"/>
      <c r="YH10" s="301"/>
      <c r="YI10" s="301"/>
      <c r="YJ10" s="301"/>
      <c r="YK10" s="301"/>
      <c r="YL10" s="301"/>
      <c r="YM10" s="301"/>
      <c r="YN10" s="301"/>
      <c r="YO10" s="301"/>
      <c r="YP10" s="301"/>
      <c r="YQ10" s="301"/>
      <c r="YR10" s="301"/>
      <c r="YS10" s="301"/>
      <c r="YT10" s="301"/>
      <c r="YU10" s="301"/>
      <c r="YV10" s="301"/>
      <c r="YW10" s="301"/>
      <c r="YX10" s="301"/>
      <c r="YY10" s="301"/>
      <c r="YZ10" s="301"/>
      <c r="ZA10" s="301"/>
      <c r="ZB10" s="301"/>
      <c r="ZC10" s="301"/>
      <c r="ZD10" s="301"/>
      <c r="ZE10" s="301"/>
      <c r="ZF10" s="301"/>
      <c r="ZG10" s="301"/>
      <c r="ZH10" s="301"/>
      <c r="ZI10" s="301"/>
      <c r="ZJ10" s="301"/>
      <c r="ZK10" s="301"/>
      <c r="ZL10" s="301"/>
      <c r="ZM10" s="301"/>
      <c r="ZN10" s="301"/>
      <c r="ZO10" s="301"/>
      <c r="ZP10" s="301"/>
      <c r="ZQ10" s="301"/>
      <c r="ZR10" s="301"/>
      <c r="ZS10" s="301"/>
      <c r="ZT10" s="301"/>
      <c r="ZU10" s="301"/>
      <c r="ZV10" s="301"/>
      <c r="ZW10" s="301"/>
      <c r="ZX10" s="301"/>
      <c r="ZY10" s="301"/>
      <c r="ZZ10" s="301"/>
      <c r="AAA10" s="301"/>
      <c r="AAB10" s="301"/>
      <c r="AAC10" s="301"/>
      <c r="AAD10" s="301"/>
      <c r="AAE10" s="301"/>
      <c r="AAF10" s="301"/>
      <c r="AAG10" s="301"/>
      <c r="AAH10" s="301"/>
      <c r="AAI10" s="301"/>
      <c r="AAJ10" s="301"/>
      <c r="AAK10" s="301"/>
      <c r="AAL10" s="301"/>
      <c r="AAM10" s="301"/>
      <c r="AAN10" s="301"/>
      <c r="AAO10" s="301"/>
      <c r="AAP10" s="301"/>
      <c r="AAQ10" s="301"/>
      <c r="AAR10" s="301"/>
      <c r="AAS10" s="301"/>
      <c r="AAT10" s="301"/>
      <c r="AAU10" s="301"/>
      <c r="AAV10" s="301"/>
      <c r="AAW10" s="301"/>
      <c r="AAX10" s="301"/>
      <c r="AAY10" s="301"/>
      <c r="AAZ10" s="301"/>
      <c r="ABA10" s="301"/>
      <c r="ABB10" s="301"/>
      <c r="ABC10" s="301"/>
      <c r="ABD10" s="301"/>
      <c r="ABE10" s="301"/>
      <c r="ABF10" s="301"/>
      <c r="ABG10" s="301"/>
      <c r="ABH10" s="301"/>
      <c r="ABI10" s="301"/>
      <c r="ABJ10" s="301"/>
      <c r="ABK10" s="301"/>
      <c r="ABL10" s="301"/>
      <c r="ABM10" s="301"/>
      <c r="ABN10" s="301"/>
      <c r="ABO10" s="301"/>
      <c r="ABP10" s="301"/>
      <c r="ABQ10" s="301"/>
      <c r="ABR10" s="301"/>
      <c r="ABS10" s="301"/>
      <c r="ABT10" s="301"/>
      <c r="ABU10" s="301"/>
      <c r="ABV10" s="301"/>
      <c r="ABW10" s="301"/>
      <c r="ABX10" s="301"/>
      <c r="ABY10" s="301"/>
      <c r="ABZ10" s="301"/>
      <c r="ACA10" s="301"/>
      <c r="ACB10" s="301"/>
      <c r="ACC10" s="301"/>
      <c r="ACD10" s="301"/>
      <c r="ACE10" s="301"/>
      <c r="ACF10" s="301"/>
      <c r="ACG10" s="301"/>
      <c r="ACH10" s="301"/>
      <c r="ACI10" s="301"/>
      <c r="ACJ10" s="301"/>
      <c r="ACK10" s="301"/>
      <c r="ACL10" s="301"/>
      <c r="ACM10" s="301"/>
      <c r="ACN10" s="301"/>
      <c r="ACO10" s="301"/>
      <c r="ACP10" s="301"/>
      <c r="ACQ10" s="301"/>
      <c r="ACR10" s="301"/>
      <c r="ACS10" s="301"/>
      <c r="ACT10" s="301"/>
      <c r="ACU10" s="301"/>
      <c r="ACV10" s="301"/>
      <c r="ACW10" s="301"/>
      <c r="ACX10" s="301"/>
      <c r="ACY10" s="301"/>
      <c r="ACZ10" s="301"/>
      <c r="ADA10" s="301"/>
      <c r="ADB10" s="301"/>
      <c r="ADC10" s="301"/>
      <c r="ADD10" s="301"/>
      <c r="ADE10" s="301"/>
      <c r="ADF10" s="301"/>
      <c r="ADG10" s="301"/>
      <c r="ADH10" s="301"/>
      <c r="ADI10" s="301"/>
      <c r="ADJ10" s="301"/>
      <c r="ADK10" s="301"/>
      <c r="ADL10" s="301"/>
      <c r="ADM10" s="301"/>
      <c r="ADN10" s="301"/>
      <c r="ADO10" s="301"/>
      <c r="ADP10" s="301"/>
      <c r="ADQ10" s="301"/>
      <c r="ADR10" s="301"/>
      <c r="ADS10" s="301"/>
      <c r="ADT10" s="301"/>
      <c r="ADU10" s="301"/>
      <c r="ADV10" s="301"/>
      <c r="ADW10" s="301"/>
      <c r="ADX10" s="301"/>
      <c r="ADY10" s="301"/>
      <c r="ADZ10" s="301"/>
      <c r="AEA10" s="301"/>
      <c r="AEB10" s="301"/>
      <c r="AEC10" s="301"/>
      <c r="AED10" s="301"/>
      <c r="AEE10" s="301"/>
      <c r="AEF10" s="301"/>
      <c r="AEG10" s="301"/>
      <c r="AEH10" s="301"/>
      <c r="AEI10" s="301"/>
      <c r="AEJ10" s="301"/>
      <c r="AEK10" s="301"/>
      <c r="AEL10" s="301"/>
      <c r="AEM10" s="301"/>
      <c r="AEN10" s="301"/>
      <c r="AEO10" s="301"/>
      <c r="AEP10" s="301"/>
      <c r="AEQ10" s="301"/>
      <c r="AER10" s="301"/>
      <c r="AES10" s="301"/>
      <c r="AET10" s="301"/>
      <c r="AEU10" s="301"/>
      <c r="AEV10" s="301"/>
      <c r="AEW10" s="301"/>
      <c r="AEX10" s="301"/>
      <c r="AEY10" s="301"/>
      <c r="AEZ10" s="301"/>
      <c r="AFA10" s="301"/>
      <c r="AFB10" s="301"/>
      <c r="AFC10" s="301"/>
      <c r="AFD10" s="301"/>
      <c r="AFE10" s="301"/>
      <c r="AFF10" s="301"/>
      <c r="AFG10" s="301"/>
      <c r="AFH10" s="301"/>
      <c r="AFI10" s="301"/>
      <c r="AFJ10" s="301"/>
      <c r="AFK10" s="301"/>
      <c r="AFL10" s="301"/>
      <c r="AFM10" s="301"/>
      <c r="AFN10" s="301"/>
      <c r="AFO10" s="301"/>
      <c r="AFP10" s="301"/>
      <c r="AFQ10" s="301"/>
      <c r="AFR10" s="301"/>
      <c r="AFS10" s="301"/>
      <c r="AFT10" s="301"/>
      <c r="AFU10" s="301"/>
      <c r="AFV10" s="301"/>
      <c r="AFW10" s="301"/>
      <c r="AFX10" s="301"/>
      <c r="AFY10" s="301"/>
      <c r="AFZ10" s="301"/>
      <c r="AGA10" s="301"/>
      <c r="AGB10" s="301"/>
      <c r="AGC10" s="301"/>
      <c r="AGD10" s="301"/>
      <c r="AGE10" s="301"/>
      <c r="AGF10" s="301"/>
      <c r="AGG10" s="301"/>
      <c r="AGH10" s="301"/>
      <c r="AGI10" s="301"/>
      <c r="AGJ10" s="301"/>
      <c r="AGK10" s="301"/>
      <c r="AGL10" s="301"/>
      <c r="AGM10" s="301"/>
      <c r="AGN10" s="301"/>
      <c r="AGO10" s="301"/>
      <c r="AGP10" s="301"/>
      <c r="AGQ10" s="301"/>
      <c r="AGR10" s="301"/>
      <c r="AGS10" s="301"/>
      <c r="AGT10" s="301"/>
      <c r="AGU10" s="301"/>
      <c r="AGV10" s="301"/>
      <c r="AGW10" s="301"/>
      <c r="AGX10" s="301"/>
      <c r="AGY10" s="301"/>
      <c r="AGZ10" s="301"/>
      <c r="AHA10" s="301"/>
      <c r="AHB10" s="301"/>
      <c r="AHC10" s="301"/>
      <c r="AHD10" s="301"/>
      <c r="AHE10" s="301"/>
      <c r="AHF10" s="301"/>
      <c r="AHG10" s="301"/>
      <c r="AHH10" s="301"/>
      <c r="AHI10" s="301"/>
      <c r="AHJ10" s="301"/>
      <c r="AHK10" s="301"/>
      <c r="AHL10" s="301"/>
      <c r="AHM10" s="301"/>
      <c r="AHN10" s="301"/>
      <c r="AHO10" s="301"/>
      <c r="AHP10" s="301"/>
      <c r="AHQ10" s="301"/>
      <c r="AHR10" s="301"/>
      <c r="AHS10" s="301"/>
      <c r="AHT10" s="301"/>
      <c r="AHU10" s="301"/>
      <c r="AHV10" s="301"/>
      <c r="AHW10" s="301"/>
      <c r="AHX10" s="301"/>
      <c r="AHY10" s="301"/>
      <c r="AHZ10" s="301"/>
      <c r="AIA10" s="301"/>
      <c r="AIB10" s="301"/>
      <c r="AIC10" s="301"/>
      <c r="AID10" s="301"/>
      <c r="AIE10" s="301"/>
      <c r="AIF10" s="301"/>
      <c r="AIG10" s="301"/>
      <c r="AIH10" s="301"/>
      <c r="AII10" s="301"/>
      <c r="AIJ10" s="301"/>
      <c r="AIK10" s="301"/>
      <c r="AIL10" s="301"/>
      <c r="AIM10" s="301"/>
      <c r="AIN10" s="301"/>
      <c r="AIO10" s="301"/>
      <c r="AIP10" s="301"/>
      <c r="AIQ10" s="301"/>
      <c r="AIR10" s="301"/>
      <c r="AIS10" s="301"/>
      <c r="AIT10" s="301"/>
      <c r="AIU10" s="301"/>
      <c r="AIV10" s="301"/>
      <c r="AIW10" s="301"/>
      <c r="AIX10" s="301"/>
      <c r="AIY10" s="301"/>
      <c r="AIZ10" s="301"/>
      <c r="AJA10" s="301"/>
      <c r="AJB10" s="301"/>
      <c r="AJC10" s="301"/>
      <c r="AJD10" s="301"/>
      <c r="AJE10" s="301"/>
      <c r="AJF10" s="301"/>
      <c r="AJG10" s="301"/>
      <c r="AJH10" s="301"/>
      <c r="AJI10" s="301"/>
      <c r="AJJ10" s="301"/>
      <c r="AJK10" s="301"/>
      <c r="AJL10" s="301"/>
      <c r="AJM10" s="301"/>
      <c r="AJN10" s="301"/>
      <c r="AJO10" s="301"/>
      <c r="AJP10" s="301"/>
      <c r="AJQ10" s="301"/>
      <c r="AJR10" s="301"/>
      <c r="AJS10" s="301"/>
      <c r="AJT10" s="301"/>
      <c r="AJU10" s="301"/>
      <c r="AJV10" s="301"/>
      <c r="AJW10" s="301"/>
      <c r="AJX10" s="301"/>
      <c r="AJY10" s="301"/>
      <c r="AJZ10" s="301"/>
      <c r="AKA10" s="301"/>
      <c r="AKB10" s="301"/>
      <c r="AKC10" s="301"/>
      <c r="AKD10" s="301"/>
      <c r="AKE10" s="301"/>
      <c r="AKF10" s="301"/>
      <c r="AKG10" s="301"/>
      <c r="AKH10" s="301"/>
      <c r="AKI10" s="301"/>
      <c r="AKJ10" s="301"/>
      <c r="AKK10" s="301"/>
      <c r="AKL10" s="301"/>
      <c r="AKM10" s="301"/>
      <c r="AKN10" s="301"/>
      <c r="AKO10" s="301"/>
      <c r="AKP10" s="301"/>
      <c r="AKQ10" s="301"/>
      <c r="AKR10" s="301"/>
      <c r="AKS10" s="301"/>
      <c r="AKT10" s="301"/>
      <c r="AKU10" s="301"/>
      <c r="AKV10" s="301"/>
      <c r="AKW10" s="301"/>
      <c r="AKX10" s="301"/>
      <c r="AKY10" s="301"/>
      <c r="AKZ10" s="301"/>
      <c r="ALA10" s="301"/>
      <c r="ALB10" s="301"/>
      <c r="ALC10" s="301"/>
      <c r="ALD10" s="301"/>
      <c r="ALE10" s="301"/>
      <c r="ALF10" s="301"/>
      <c r="ALG10" s="301"/>
      <c r="ALH10" s="301"/>
      <c r="ALI10" s="301"/>
      <c r="ALJ10" s="301"/>
      <c r="ALK10" s="301"/>
      <c r="ALL10" s="301"/>
      <c r="ALM10" s="301"/>
      <c r="ALN10" s="301"/>
      <c r="ALO10" s="301"/>
      <c r="ALP10" s="301"/>
      <c r="ALQ10" s="301"/>
      <c r="ALR10" s="301"/>
      <c r="ALS10" s="301"/>
      <c r="ALT10" s="301"/>
      <c r="ALU10" s="301"/>
      <c r="ALV10" s="301"/>
      <c r="ALW10" s="301"/>
      <c r="ALX10" s="301"/>
      <c r="ALY10" s="301"/>
      <c r="ALZ10" s="301"/>
      <c r="AMA10" s="301"/>
      <c r="AMB10" s="301"/>
      <c r="AMC10" s="301"/>
      <c r="AMD10" s="301"/>
      <c r="AME10" s="301"/>
      <c r="AMF10" s="301"/>
      <c r="AMG10" s="301"/>
      <c r="AMH10" s="301"/>
      <c r="AMI10" s="301"/>
      <c r="AMJ10" s="301"/>
      <c r="AMK10" s="301"/>
      <c r="AML10" s="301"/>
      <c r="AMM10" s="301"/>
      <c r="AMN10" s="301"/>
      <c r="AMO10" s="301"/>
      <c r="AMP10" s="301"/>
      <c r="AMQ10" s="301"/>
      <c r="AMR10" s="301"/>
      <c r="AMS10" s="301"/>
      <c r="AMT10" s="301"/>
      <c r="AMU10" s="301"/>
      <c r="AMV10" s="301"/>
      <c r="AMW10" s="301"/>
      <c r="AMX10" s="301"/>
      <c r="AMY10" s="301"/>
      <c r="AMZ10" s="301"/>
      <c r="ANA10" s="301"/>
      <c r="ANB10" s="301"/>
      <c r="ANC10" s="301"/>
      <c r="AND10" s="301"/>
      <c r="ANE10" s="301"/>
      <c r="ANF10" s="301"/>
      <c r="ANG10" s="301"/>
      <c r="ANH10" s="301"/>
      <c r="ANI10" s="301"/>
      <c r="ANJ10" s="301"/>
      <c r="ANK10" s="301"/>
      <c r="ANL10" s="301"/>
      <c r="ANM10" s="301"/>
      <c r="ANN10" s="301"/>
      <c r="ANO10" s="301"/>
      <c r="ANP10" s="301"/>
      <c r="ANQ10" s="301"/>
      <c r="ANR10" s="301"/>
      <c r="ANS10" s="301"/>
      <c r="ANT10" s="301"/>
      <c r="ANU10" s="301"/>
      <c r="ANV10" s="301"/>
      <c r="ANW10" s="301"/>
      <c r="ANX10" s="301"/>
      <c r="ANY10" s="301"/>
      <c r="ANZ10" s="301"/>
      <c r="AOA10" s="301"/>
      <c r="AOB10" s="301"/>
      <c r="AOC10" s="301"/>
      <c r="AOD10" s="301"/>
      <c r="AOE10" s="301"/>
      <c r="AOF10" s="301"/>
      <c r="AOG10" s="301"/>
      <c r="AOH10" s="301"/>
      <c r="AOI10" s="301"/>
      <c r="AOJ10" s="301"/>
      <c r="AOK10" s="301"/>
      <c r="AOL10" s="301"/>
      <c r="AOM10" s="301"/>
      <c r="AON10" s="301"/>
      <c r="AOO10" s="301"/>
      <c r="AOP10" s="301"/>
      <c r="AOQ10" s="301"/>
      <c r="AOR10" s="301"/>
      <c r="AOS10" s="301"/>
      <c r="AOT10" s="301"/>
      <c r="AOU10" s="301"/>
      <c r="AOV10" s="301"/>
      <c r="AOW10" s="301"/>
      <c r="AOX10" s="301"/>
      <c r="AOY10" s="301"/>
      <c r="AOZ10" s="301"/>
      <c r="APA10" s="301"/>
      <c r="APB10" s="301"/>
      <c r="APC10" s="301"/>
      <c r="APD10" s="301"/>
      <c r="APE10" s="301"/>
      <c r="APF10" s="301"/>
      <c r="APG10" s="301"/>
      <c r="APH10" s="301"/>
      <c r="API10" s="301"/>
      <c r="APJ10" s="301"/>
      <c r="APK10" s="301"/>
      <c r="APL10" s="301"/>
      <c r="APM10" s="301"/>
      <c r="APN10" s="301"/>
      <c r="APO10" s="301"/>
      <c r="APP10" s="301"/>
      <c r="APQ10" s="301"/>
      <c r="APR10" s="301"/>
      <c r="APS10" s="301"/>
      <c r="APT10" s="301"/>
      <c r="APU10" s="301"/>
      <c r="APV10" s="301"/>
      <c r="APW10" s="301"/>
      <c r="APX10" s="301"/>
      <c r="APY10" s="301"/>
      <c r="APZ10" s="301"/>
      <c r="AQA10" s="301"/>
      <c r="AQB10" s="301"/>
      <c r="AQC10" s="301"/>
      <c r="AQD10" s="301"/>
      <c r="AQE10" s="301"/>
      <c r="AQF10" s="301"/>
      <c r="AQG10" s="301"/>
      <c r="AQH10" s="301"/>
      <c r="AQI10" s="301"/>
      <c r="AQJ10" s="301"/>
      <c r="AQK10" s="301"/>
      <c r="AQL10" s="301"/>
      <c r="AQM10" s="301"/>
      <c r="AQN10" s="301"/>
      <c r="AQO10" s="301"/>
      <c r="AQP10" s="301"/>
      <c r="AQQ10" s="301"/>
      <c r="AQR10" s="301"/>
      <c r="AQS10" s="301"/>
      <c r="AQT10" s="301"/>
      <c r="AQU10" s="301"/>
      <c r="AQV10" s="301"/>
      <c r="AQW10" s="301"/>
      <c r="AQX10" s="301"/>
      <c r="AQY10" s="301"/>
      <c r="AQZ10" s="301"/>
      <c r="ARA10" s="301"/>
      <c r="ARB10" s="301"/>
      <c r="ARC10" s="301"/>
      <c r="ARD10" s="301"/>
      <c r="ARE10" s="301"/>
      <c r="ARF10" s="301"/>
      <c r="ARG10" s="301"/>
      <c r="ARH10" s="301"/>
      <c r="ARI10" s="301"/>
      <c r="ARJ10" s="301"/>
      <c r="ARK10" s="301"/>
      <c r="ARL10" s="301"/>
      <c r="ARM10" s="301"/>
      <c r="ARN10" s="301"/>
      <c r="ARO10" s="301"/>
      <c r="ARP10" s="301"/>
      <c r="ARQ10" s="301"/>
      <c r="ARR10" s="301"/>
      <c r="ARS10" s="301"/>
      <c r="ART10" s="301"/>
      <c r="ARU10" s="301"/>
      <c r="ARV10" s="301"/>
      <c r="ARW10" s="301"/>
      <c r="ARX10" s="301"/>
      <c r="ARY10" s="301"/>
      <c r="ARZ10" s="301"/>
      <c r="ASA10" s="301"/>
      <c r="ASB10" s="301"/>
      <c r="ASC10" s="301"/>
      <c r="ASD10" s="301"/>
      <c r="ASE10" s="301"/>
      <c r="ASF10" s="301"/>
      <c r="ASG10" s="301"/>
      <c r="ASH10" s="301"/>
      <c r="ASI10" s="301"/>
      <c r="ASJ10" s="301"/>
      <c r="ASK10" s="301"/>
      <c r="ASL10" s="301"/>
      <c r="ASM10" s="301"/>
      <c r="ASN10" s="301"/>
      <c r="ASO10" s="301"/>
      <c r="ASP10" s="301"/>
      <c r="ASQ10" s="301"/>
      <c r="ASR10" s="301"/>
      <c r="ASS10" s="301"/>
      <c r="AST10" s="301"/>
      <c r="ASU10" s="301"/>
      <c r="ASV10" s="301"/>
      <c r="ASW10" s="301"/>
      <c r="ASX10" s="301"/>
      <c r="ASY10" s="301"/>
      <c r="ASZ10" s="301"/>
      <c r="ATA10" s="301"/>
      <c r="ATB10" s="301"/>
      <c r="ATC10" s="301"/>
      <c r="ATD10" s="301"/>
      <c r="ATE10" s="301"/>
      <c r="ATF10" s="301"/>
      <c r="ATG10" s="301"/>
      <c r="ATH10" s="301"/>
      <c r="ATI10" s="301"/>
      <c r="ATJ10" s="301"/>
      <c r="ATK10" s="301"/>
      <c r="ATL10" s="301"/>
      <c r="ATM10" s="301"/>
      <c r="ATN10" s="301"/>
      <c r="ATO10" s="301"/>
      <c r="ATP10" s="301"/>
      <c r="ATQ10" s="301"/>
      <c r="ATR10" s="301"/>
      <c r="ATS10" s="301"/>
      <c r="ATT10" s="301"/>
      <c r="ATU10" s="301"/>
      <c r="ATV10" s="301"/>
      <c r="ATW10" s="301"/>
      <c r="ATX10" s="301"/>
      <c r="ATY10" s="301"/>
      <c r="ATZ10" s="301"/>
      <c r="AUA10" s="301"/>
      <c r="AUB10" s="301"/>
      <c r="AUC10" s="301"/>
      <c r="AUD10" s="301"/>
      <c r="AUE10" s="301"/>
      <c r="AUF10" s="301"/>
      <c r="AUG10" s="301"/>
      <c r="AUH10" s="301"/>
      <c r="AUI10" s="301"/>
      <c r="AUJ10" s="301"/>
      <c r="AUK10" s="301"/>
      <c r="AUL10" s="301"/>
      <c r="AUM10" s="301"/>
      <c r="AUN10" s="301"/>
      <c r="AUO10" s="301"/>
      <c r="AUP10" s="301"/>
      <c r="AUQ10" s="301"/>
      <c r="AUR10" s="301"/>
      <c r="AUS10" s="301"/>
      <c r="AUT10" s="301"/>
      <c r="AUU10" s="301"/>
      <c r="AUV10" s="301"/>
      <c r="AUW10" s="301"/>
      <c r="AUX10" s="301"/>
      <c r="AUY10" s="301"/>
      <c r="AUZ10" s="301"/>
      <c r="AVA10" s="301"/>
      <c r="AVB10" s="301"/>
      <c r="AVC10" s="301"/>
      <c r="AVD10" s="301"/>
      <c r="AVE10" s="301"/>
      <c r="AVF10" s="301"/>
      <c r="AVG10" s="301"/>
      <c r="AVH10" s="301"/>
      <c r="AVI10" s="301"/>
      <c r="AVJ10" s="301"/>
      <c r="AVK10" s="301"/>
      <c r="AVL10" s="301"/>
      <c r="AVM10" s="301"/>
      <c r="AVN10" s="301"/>
      <c r="AVO10" s="301"/>
      <c r="AVP10" s="301"/>
      <c r="AVQ10" s="301"/>
      <c r="AVR10" s="301"/>
      <c r="AVS10" s="301"/>
      <c r="AVT10" s="301"/>
      <c r="AVU10" s="301"/>
      <c r="AVV10" s="301"/>
      <c r="AVW10" s="301"/>
      <c r="AVX10" s="301"/>
      <c r="AVY10" s="301"/>
      <c r="AVZ10" s="301"/>
      <c r="AWA10" s="301"/>
      <c r="AWB10" s="301"/>
      <c r="AWC10" s="301"/>
      <c r="AWD10" s="301"/>
      <c r="AWE10" s="301"/>
      <c r="AWF10" s="301"/>
      <c r="AWG10" s="301"/>
      <c r="AWH10" s="301"/>
      <c r="AWI10" s="301"/>
      <c r="AWJ10" s="301"/>
      <c r="AWK10" s="301"/>
      <c r="AWL10" s="301"/>
      <c r="AWM10" s="301"/>
      <c r="AWN10" s="301"/>
      <c r="AWO10" s="301"/>
      <c r="AWP10" s="301"/>
      <c r="AWQ10" s="301"/>
      <c r="AWR10" s="301"/>
      <c r="AWS10" s="301"/>
      <c r="AWT10" s="301"/>
      <c r="AWU10" s="301"/>
      <c r="AWV10" s="301"/>
      <c r="AWW10" s="301"/>
      <c r="AWX10" s="301"/>
      <c r="AWY10" s="301"/>
      <c r="AWZ10" s="301"/>
      <c r="AXA10" s="301"/>
      <c r="AXB10" s="301"/>
      <c r="AXC10" s="301"/>
      <c r="AXD10" s="301"/>
      <c r="AXE10" s="301"/>
      <c r="AXF10" s="301"/>
      <c r="AXG10" s="301"/>
      <c r="AXH10" s="301"/>
      <c r="AXI10" s="301"/>
      <c r="AXJ10" s="301"/>
      <c r="AXK10" s="301"/>
      <c r="AXL10" s="301"/>
      <c r="AXM10" s="301"/>
      <c r="AXN10" s="301"/>
      <c r="AXO10" s="301"/>
      <c r="AXP10" s="301"/>
      <c r="AXQ10" s="301"/>
      <c r="AXR10" s="301"/>
      <c r="AXS10" s="301"/>
      <c r="AXT10" s="301"/>
      <c r="AXU10" s="301"/>
      <c r="AXV10" s="301"/>
      <c r="AXW10" s="301"/>
      <c r="AXX10" s="301"/>
      <c r="AXY10" s="301"/>
      <c r="AXZ10" s="301"/>
      <c r="AYA10" s="301"/>
      <c r="AYB10" s="301"/>
      <c r="AYC10" s="301"/>
      <c r="AYD10" s="301"/>
      <c r="AYE10" s="301"/>
      <c r="AYF10" s="301"/>
      <c r="AYG10" s="301"/>
      <c r="AYH10" s="301"/>
      <c r="AYI10" s="301"/>
      <c r="AYJ10" s="301"/>
      <c r="AYK10" s="301"/>
      <c r="AYL10" s="301"/>
      <c r="AYM10" s="301"/>
      <c r="AYN10" s="301"/>
      <c r="AYO10" s="301"/>
      <c r="AYP10" s="301"/>
      <c r="AYQ10" s="301"/>
      <c r="AYR10" s="301"/>
      <c r="AYS10" s="301"/>
      <c r="AYT10" s="301"/>
      <c r="AYU10" s="301"/>
      <c r="AYV10" s="301"/>
      <c r="AYW10" s="301"/>
      <c r="AYX10" s="301"/>
      <c r="AYY10" s="301"/>
      <c r="AYZ10" s="301"/>
      <c r="AZA10" s="301"/>
      <c r="AZB10" s="301"/>
      <c r="AZC10" s="301"/>
      <c r="AZD10" s="301"/>
      <c r="AZE10" s="301"/>
      <c r="AZF10" s="301"/>
      <c r="AZG10" s="301"/>
      <c r="AZH10" s="301"/>
      <c r="AZI10" s="301"/>
      <c r="AZJ10" s="301"/>
      <c r="AZK10" s="301"/>
      <c r="AZL10" s="301"/>
      <c r="AZM10" s="301"/>
      <c r="AZN10" s="301"/>
      <c r="AZO10" s="301"/>
      <c r="AZP10" s="301"/>
      <c r="AZQ10" s="301"/>
      <c r="AZR10" s="301"/>
      <c r="AZS10" s="301"/>
      <c r="AZT10" s="301"/>
      <c r="AZU10" s="301"/>
      <c r="AZV10" s="301"/>
      <c r="AZW10" s="301"/>
      <c r="AZX10" s="301"/>
      <c r="AZY10" s="301"/>
      <c r="AZZ10" s="301"/>
      <c r="BAA10" s="301"/>
      <c r="BAB10" s="301"/>
      <c r="BAC10" s="301"/>
      <c r="BAD10" s="301"/>
      <c r="BAE10" s="301"/>
      <c r="BAF10" s="301"/>
      <c r="BAG10" s="301"/>
      <c r="BAH10" s="301"/>
      <c r="BAI10" s="301"/>
      <c r="BAJ10" s="301"/>
      <c r="BAK10" s="301"/>
      <c r="BAL10" s="301"/>
      <c r="BAM10" s="301"/>
      <c r="BAN10" s="301"/>
      <c r="BAO10" s="301"/>
      <c r="BAP10" s="301"/>
      <c r="BAQ10" s="301"/>
      <c r="BAR10" s="301"/>
      <c r="BAS10" s="301"/>
      <c r="BAT10" s="301"/>
      <c r="BAU10" s="301"/>
      <c r="BAV10" s="301"/>
      <c r="BAW10" s="301"/>
      <c r="BAX10" s="301"/>
      <c r="BAY10" s="301"/>
      <c r="BAZ10" s="301"/>
      <c r="BBA10" s="301"/>
      <c r="BBB10" s="301"/>
      <c r="BBC10" s="301"/>
      <c r="BBD10" s="301"/>
      <c r="BBE10" s="301"/>
      <c r="BBF10" s="301"/>
      <c r="BBG10" s="301"/>
      <c r="BBH10" s="301"/>
      <c r="BBI10" s="301"/>
      <c r="BBJ10" s="301"/>
      <c r="BBK10" s="301"/>
      <c r="BBL10" s="301"/>
      <c r="BBM10" s="301"/>
      <c r="BBN10" s="301"/>
      <c r="BBO10" s="301"/>
      <c r="BBP10" s="301"/>
      <c r="BBQ10" s="301"/>
      <c r="BBR10" s="301"/>
      <c r="BBS10" s="301"/>
      <c r="BBT10" s="301"/>
      <c r="BBU10" s="301"/>
      <c r="BBV10" s="301"/>
      <c r="BBW10" s="301"/>
      <c r="BBX10" s="301"/>
      <c r="BBY10" s="301"/>
      <c r="BBZ10" s="301"/>
      <c r="BCA10" s="301"/>
      <c r="BCB10" s="301"/>
      <c r="BCC10" s="301"/>
      <c r="BCD10" s="301"/>
      <c r="BCE10" s="301"/>
      <c r="BCF10" s="301"/>
      <c r="BCG10" s="301"/>
      <c r="BCH10" s="301"/>
      <c r="BCI10" s="301"/>
      <c r="BCJ10" s="301"/>
      <c r="BCK10" s="301"/>
      <c r="BCL10" s="301"/>
      <c r="BCM10" s="301"/>
      <c r="BCN10" s="301"/>
      <c r="BCO10" s="301"/>
      <c r="BCP10" s="301"/>
      <c r="BCQ10" s="301"/>
      <c r="BCR10" s="301"/>
      <c r="BCS10" s="301"/>
      <c r="BCT10" s="301"/>
      <c r="BCU10" s="301"/>
      <c r="BCV10" s="301"/>
      <c r="BCW10" s="301"/>
      <c r="BCX10" s="301"/>
      <c r="BCY10" s="301"/>
      <c r="BCZ10" s="301"/>
      <c r="BDA10" s="301"/>
      <c r="BDB10" s="301"/>
      <c r="BDC10" s="301"/>
      <c r="BDD10" s="301"/>
      <c r="BDE10" s="301"/>
      <c r="BDF10" s="301"/>
      <c r="BDG10" s="301"/>
      <c r="BDH10" s="301"/>
      <c r="BDI10" s="301"/>
      <c r="BDJ10" s="301"/>
      <c r="BDK10" s="301"/>
      <c r="BDL10" s="301"/>
      <c r="BDM10" s="301"/>
      <c r="BDN10" s="301"/>
      <c r="BDO10" s="301"/>
      <c r="BDP10" s="301"/>
      <c r="BDQ10" s="301"/>
      <c r="BDR10" s="301"/>
      <c r="BDS10" s="301"/>
      <c r="BDT10" s="301"/>
      <c r="BDU10" s="301"/>
      <c r="BDV10" s="301"/>
      <c r="BDW10" s="301"/>
      <c r="BDX10" s="301"/>
      <c r="BDY10" s="301"/>
      <c r="BDZ10" s="301"/>
      <c r="BEA10" s="301"/>
      <c r="BEB10" s="301"/>
      <c r="BEC10" s="301"/>
      <c r="BED10" s="301"/>
      <c r="BEE10" s="301"/>
      <c r="BEF10" s="301"/>
      <c r="BEG10" s="301"/>
      <c r="BEH10" s="301"/>
      <c r="BEI10" s="301"/>
      <c r="BEJ10" s="301"/>
      <c r="BEK10" s="301"/>
      <c r="BEL10" s="301"/>
      <c r="BEM10" s="301"/>
      <c r="BEN10" s="301"/>
      <c r="BEO10" s="301"/>
      <c r="BEP10" s="301"/>
      <c r="BEQ10" s="301"/>
      <c r="BER10" s="301"/>
      <c r="BES10" s="301"/>
      <c r="BET10" s="301"/>
      <c r="BEU10" s="301"/>
      <c r="BEV10" s="301"/>
      <c r="BEW10" s="301"/>
      <c r="BEX10" s="301"/>
      <c r="BEY10" s="301"/>
      <c r="BEZ10" s="301"/>
      <c r="BFA10" s="301"/>
      <c r="BFB10" s="301"/>
      <c r="BFC10" s="301"/>
      <c r="BFD10" s="301"/>
      <c r="BFE10" s="301"/>
      <c r="BFF10" s="301"/>
      <c r="BFG10" s="301"/>
      <c r="BFH10" s="301"/>
      <c r="BFI10" s="301"/>
      <c r="BFJ10" s="301"/>
      <c r="BFK10" s="301"/>
      <c r="BFL10" s="301"/>
      <c r="BFM10" s="301"/>
      <c r="BFN10" s="301"/>
      <c r="BFO10" s="301"/>
      <c r="BFP10" s="301"/>
      <c r="BFQ10" s="301"/>
      <c r="BFR10" s="301"/>
      <c r="BFS10" s="301"/>
      <c r="BFT10" s="301"/>
      <c r="BFU10" s="301"/>
      <c r="BFV10" s="301"/>
      <c r="BFW10" s="301"/>
      <c r="BFX10" s="301"/>
      <c r="BFY10" s="301"/>
      <c r="BFZ10" s="301"/>
      <c r="BGA10" s="301"/>
      <c r="BGB10" s="301"/>
      <c r="BGC10" s="301"/>
      <c r="BGD10" s="301"/>
      <c r="BGE10" s="301"/>
      <c r="BGF10" s="301"/>
      <c r="BGG10" s="301"/>
      <c r="BGH10" s="301"/>
      <c r="BGI10" s="301"/>
      <c r="BGJ10" s="301"/>
      <c r="BGK10" s="301"/>
      <c r="BGL10" s="301"/>
      <c r="BGM10" s="301"/>
      <c r="BGN10" s="301"/>
      <c r="BGO10" s="301"/>
      <c r="BGP10" s="301"/>
      <c r="BGQ10" s="301"/>
      <c r="BGR10" s="301"/>
      <c r="BGS10" s="301"/>
      <c r="BGT10" s="301"/>
      <c r="BGU10" s="301"/>
      <c r="BGV10" s="301"/>
      <c r="BGW10" s="301"/>
      <c r="BGX10" s="301"/>
      <c r="BGY10" s="301"/>
      <c r="BGZ10" s="301"/>
      <c r="BHA10" s="301"/>
      <c r="BHB10" s="301"/>
      <c r="BHC10" s="301"/>
      <c r="BHD10" s="301"/>
      <c r="BHE10" s="301"/>
      <c r="BHF10" s="301"/>
      <c r="BHG10" s="301"/>
      <c r="BHH10" s="301"/>
      <c r="BHI10" s="301"/>
      <c r="BHJ10" s="301"/>
      <c r="BHK10" s="301"/>
      <c r="BHL10" s="301"/>
      <c r="BHM10" s="301"/>
      <c r="BHN10" s="301"/>
      <c r="BHO10" s="301"/>
      <c r="BHP10" s="301"/>
      <c r="BHQ10" s="301"/>
      <c r="BHR10" s="301"/>
      <c r="BHS10" s="301"/>
      <c r="BHT10" s="301"/>
      <c r="BHU10" s="301"/>
      <c r="BHV10" s="301"/>
      <c r="BHW10" s="301"/>
      <c r="BHX10" s="301"/>
      <c r="BHY10" s="301"/>
      <c r="BHZ10" s="301"/>
      <c r="BIA10" s="301"/>
      <c r="BIB10" s="301"/>
      <c r="BIC10" s="301"/>
      <c r="BID10" s="301"/>
      <c r="BIE10" s="301"/>
      <c r="BIF10" s="301"/>
      <c r="BIG10" s="301"/>
      <c r="BIH10" s="301"/>
      <c r="BII10" s="301"/>
      <c r="BIJ10" s="301"/>
      <c r="BIK10" s="301"/>
      <c r="BIL10" s="301"/>
      <c r="BIM10" s="301"/>
      <c r="BIN10" s="301"/>
      <c r="BIO10" s="301"/>
      <c r="BIP10" s="301"/>
      <c r="BIQ10" s="301"/>
      <c r="BIR10" s="301"/>
      <c r="BIS10" s="301"/>
      <c r="BIT10" s="301"/>
      <c r="BIU10" s="301"/>
      <c r="BIV10" s="301"/>
      <c r="BIW10" s="301"/>
      <c r="BIX10" s="301"/>
      <c r="BIY10" s="301"/>
      <c r="BIZ10" s="301"/>
      <c r="BJA10" s="301"/>
      <c r="BJB10" s="301"/>
      <c r="BJC10" s="301"/>
      <c r="BJD10" s="301"/>
      <c r="BJE10" s="301"/>
      <c r="BJF10" s="301"/>
      <c r="BJG10" s="301"/>
      <c r="BJH10" s="301"/>
      <c r="BJI10" s="301"/>
      <c r="BJJ10" s="301"/>
      <c r="BJK10" s="301"/>
      <c r="BJL10" s="301"/>
      <c r="BJM10" s="301"/>
      <c r="BJN10" s="301"/>
      <c r="BJO10" s="301"/>
      <c r="BJP10" s="301"/>
      <c r="BJQ10" s="301"/>
      <c r="BJR10" s="301"/>
      <c r="BJS10" s="301"/>
      <c r="BJT10" s="301"/>
      <c r="BJU10" s="301"/>
      <c r="BJV10" s="301"/>
      <c r="BJW10" s="301"/>
      <c r="BJX10" s="301"/>
      <c r="BJY10" s="301"/>
      <c r="BJZ10" s="301"/>
      <c r="BKA10" s="301"/>
      <c r="BKB10" s="301"/>
      <c r="BKC10" s="301"/>
      <c r="BKD10" s="301"/>
      <c r="BKE10" s="301"/>
      <c r="BKF10" s="301"/>
      <c r="BKG10" s="301"/>
      <c r="BKH10" s="301"/>
      <c r="BKI10" s="301"/>
      <c r="BKJ10" s="301"/>
      <c r="BKK10" s="301"/>
      <c r="BKL10" s="301"/>
      <c r="BKM10" s="301"/>
      <c r="BKN10" s="301"/>
      <c r="BKO10" s="301"/>
      <c r="BKP10" s="301"/>
      <c r="BKQ10" s="301"/>
      <c r="BKR10" s="301"/>
      <c r="BKS10" s="301"/>
      <c r="BKT10" s="301"/>
      <c r="BKU10" s="301"/>
      <c r="BKV10" s="301"/>
      <c r="BKW10" s="301"/>
      <c r="BKX10" s="301"/>
      <c r="BKY10" s="301"/>
      <c r="BKZ10" s="301"/>
      <c r="BLA10" s="301"/>
      <c r="BLB10" s="301"/>
      <c r="BLC10" s="301"/>
      <c r="BLD10" s="301"/>
      <c r="BLE10" s="301"/>
      <c r="BLF10" s="301"/>
      <c r="BLG10" s="301"/>
      <c r="BLH10" s="301"/>
      <c r="BLI10" s="301"/>
      <c r="BLJ10" s="301"/>
      <c r="BLK10" s="301"/>
      <c r="BLL10" s="301"/>
      <c r="BLM10" s="301"/>
      <c r="BLN10" s="301"/>
      <c r="BLO10" s="301"/>
      <c r="BLP10" s="301"/>
      <c r="BLQ10" s="301"/>
      <c r="BLR10" s="301"/>
      <c r="BLS10" s="301"/>
      <c r="BLT10" s="301"/>
      <c r="BLU10" s="301"/>
      <c r="BLV10" s="301"/>
      <c r="BLW10" s="301"/>
      <c r="BLX10" s="301"/>
      <c r="BLY10" s="301"/>
      <c r="BLZ10" s="301"/>
      <c r="BMA10" s="301"/>
      <c r="BMB10" s="301"/>
      <c r="BMC10" s="301"/>
      <c r="BMD10" s="301"/>
      <c r="BME10" s="301"/>
      <c r="BMF10" s="301"/>
      <c r="BMG10" s="301"/>
      <c r="BMH10" s="301"/>
      <c r="BMI10" s="301"/>
      <c r="BMJ10" s="301"/>
      <c r="BMK10" s="301"/>
      <c r="BML10" s="301"/>
      <c r="BMM10" s="301"/>
      <c r="BMN10" s="301"/>
      <c r="BMO10" s="301"/>
      <c r="BMP10" s="301"/>
      <c r="BMQ10" s="301"/>
      <c r="BMR10" s="301"/>
      <c r="BMS10" s="301"/>
      <c r="BMT10" s="301"/>
      <c r="BMU10" s="301"/>
      <c r="BMV10" s="301"/>
      <c r="BMW10" s="301"/>
      <c r="BMX10" s="301"/>
      <c r="BMY10" s="301"/>
      <c r="BMZ10" s="301"/>
      <c r="BNA10" s="301"/>
      <c r="BNB10" s="301"/>
      <c r="BNC10" s="301"/>
      <c r="BND10" s="301"/>
      <c r="BNE10" s="301"/>
      <c r="BNF10" s="301"/>
      <c r="BNG10" s="301"/>
      <c r="BNH10" s="301"/>
      <c r="BNI10" s="301"/>
      <c r="BNJ10" s="301"/>
      <c r="BNK10" s="301"/>
      <c r="BNL10" s="301"/>
      <c r="BNM10" s="301"/>
      <c r="BNN10" s="301"/>
      <c r="BNO10" s="301"/>
      <c r="BNP10" s="301"/>
      <c r="BNQ10" s="301"/>
      <c r="BNR10" s="301"/>
      <c r="BNS10" s="301"/>
      <c r="BNT10" s="301"/>
      <c r="BNU10" s="301"/>
      <c r="BNV10" s="301"/>
      <c r="BNW10" s="301"/>
      <c r="BNX10" s="301"/>
      <c r="BNY10" s="301"/>
      <c r="BNZ10" s="301"/>
      <c r="BOA10" s="301"/>
      <c r="BOB10" s="301"/>
      <c r="BOC10" s="301"/>
      <c r="BOD10" s="301"/>
      <c r="BOE10" s="301"/>
      <c r="BOF10" s="301"/>
      <c r="BOG10" s="301"/>
      <c r="BOH10" s="301"/>
      <c r="BOI10" s="301"/>
      <c r="BOJ10" s="301"/>
      <c r="BOK10" s="301"/>
      <c r="BOL10" s="301"/>
      <c r="BOM10" s="301"/>
      <c r="BON10" s="301"/>
      <c r="BOO10" s="301"/>
      <c r="BOP10" s="301"/>
      <c r="BOQ10" s="301"/>
      <c r="BOR10" s="301"/>
      <c r="BOS10" s="301"/>
      <c r="BOT10" s="301"/>
      <c r="BOU10" s="301"/>
      <c r="BOV10" s="301"/>
      <c r="BOW10" s="301"/>
      <c r="BOX10" s="301"/>
      <c r="BOY10" s="301"/>
      <c r="BOZ10" s="301"/>
      <c r="BPA10" s="301"/>
      <c r="BPB10" s="301"/>
      <c r="BPC10" s="301"/>
      <c r="BPD10" s="301"/>
      <c r="BPE10" s="301"/>
      <c r="BPF10" s="301"/>
      <c r="BPG10" s="301"/>
      <c r="BPH10" s="301"/>
      <c r="BPI10" s="301"/>
      <c r="BPJ10" s="301"/>
      <c r="BPK10" s="301"/>
      <c r="BPL10" s="301"/>
      <c r="BPM10" s="301"/>
      <c r="BPN10" s="301"/>
      <c r="BPO10" s="301"/>
      <c r="BPP10" s="301"/>
      <c r="BPQ10" s="301"/>
      <c r="BPR10" s="301"/>
      <c r="BPS10" s="301"/>
      <c r="BPT10" s="301"/>
      <c r="BPU10" s="301"/>
      <c r="BPV10" s="301"/>
      <c r="BPW10" s="301"/>
      <c r="BPX10" s="301"/>
      <c r="BPY10" s="301"/>
      <c r="BPZ10" s="301"/>
      <c r="BQA10" s="301"/>
      <c r="BQB10" s="301"/>
      <c r="BQC10" s="301"/>
      <c r="BQD10" s="301"/>
      <c r="BQE10" s="301"/>
      <c r="BQF10" s="301"/>
      <c r="BQG10" s="301"/>
      <c r="BQH10" s="301"/>
      <c r="BQI10" s="301"/>
      <c r="BQJ10" s="301"/>
      <c r="BQK10" s="301"/>
      <c r="BQL10" s="301"/>
      <c r="BQM10" s="301"/>
      <c r="BQN10" s="301"/>
      <c r="BQO10" s="301"/>
      <c r="BQP10" s="301"/>
      <c r="BQQ10" s="301"/>
      <c r="BQR10" s="301"/>
      <c r="BQS10" s="301"/>
      <c r="BQT10" s="301"/>
      <c r="BQU10" s="301"/>
      <c r="BQV10" s="301"/>
      <c r="BQW10" s="301"/>
      <c r="BQX10" s="301"/>
      <c r="BQY10" s="301"/>
      <c r="BQZ10" s="301"/>
      <c r="BRA10" s="301"/>
      <c r="BRB10" s="301"/>
      <c r="BRC10" s="301"/>
      <c r="BRD10" s="301"/>
      <c r="BRE10" s="301"/>
      <c r="BRF10" s="301"/>
      <c r="BRG10" s="301"/>
      <c r="BRH10" s="301"/>
      <c r="BRI10" s="301"/>
      <c r="BRJ10" s="301"/>
      <c r="BRK10" s="301"/>
      <c r="BRL10" s="301"/>
      <c r="BRM10" s="301"/>
      <c r="BRN10" s="301"/>
      <c r="BRO10" s="301"/>
      <c r="BRP10" s="301"/>
      <c r="BRQ10" s="301"/>
      <c r="BRR10" s="301"/>
      <c r="BRS10" s="301"/>
      <c r="BRT10" s="301"/>
      <c r="BRU10" s="301"/>
      <c r="BRV10" s="301"/>
      <c r="BRW10" s="301"/>
      <c r="BRX10" s="301"/>
      <c r="BRY10" s="301"/>
      <c r="BRZ10" s="301"/>
      <c r="BSA10" s="301"/>
      <c r="BSB10" s="301"/>
      <c r="BSC10" s="301"/>
      <c r="BSD10" s="301"/>
      <c r="BSE10" s="301"/>
      <c r="BSF10" s="301"/>
      <c r="BSG10" s="301"/>
      <c r="BSH10" s="301"/>
      <c r="BSI10" s="301"/>
      <c r="BSJ10" s="301"/>
      <c r="BSK10" s="301"/>
      <c r="BSL10" s="301"/>
      <c r="BSM10" s="301"/>
      <c r="BSN10" s="301"/>
      <c r="BSO10" s="301"/>
      <c r="BSP10" s="301"/>
      <c r="BSQ10" s="301"/>
      <c r="BSR10" s="301"/>
      <c r="BSS10" s="301"/>
      <c r="BST10" s="301"/>
      <c r="BSU10" s="301"/>
      <c r="BSV10" s="301"/>
      <c r="BSW10" s="301"/>
      <c r="BSX10" s="301"/>
      <c r="BSY10" s="301"/>
      <c r="BSZ10" s="301"/>
      <c r="BTA10" s="301"/>
      <c r="BTB10" s="301"/>
      <c r="BTC10" s="301"/>
      <c r="BTD10" s="301"/>
      <c r="BTE10" s="301"/>
      <c r="BTF10" s="301"/>
      <c r="BTG10" s="301"/>
      <c r="BTH10" s="301"/>
      <c r="BTI10" s="301"/>
      <c r="BTJ10" s="301"/>
      <c r="BTK10" s="301"/>
      <c r="BTL10" s="301"/>
      <c r="BTM10" s="301"/>
      <c r="BTN10" s="301"/>
      <c r="BTO10" s="301"/>
      <c r="BTP10" s="301"/>
      <c r="BTQ10" s="301"/>
      <c r="BTR10" s="301"/>
      <c r="BTS10" s="301"/>
      <c r="BTT10" s="301"/>
      <c r="BTU10" s="301"/>
      <c r="BTV10" s="301"/>
      <c r="BTW10" s="301"/>
      <c r="BTX10" s="301"/>
      <c r="BTY10" s="301"/>
      <c r="BTZ10" s="301"/>
      <c r="BUA10" s="301"/>
      <c r="BUB10" s="301"/>
      <c r="BUC10" s="301"/>
      <c r="BUD10" s="301"/>
      <c r="BUE10" s="301"/>
      <c r="BUF10" s="301"/>
      <c r="BUG10" s="301"/>
      <c r="BUH10" s="301"/>
      <c r="BUI10" s="301"/>
      <c r="BUJ10" s="301"/>
      <c r="BUK10" s="301"/>
      <c r="BUL10" s="301"/>
      <c r="BUM10" s="301"/>
      <c r="BUN10" s="301"/>
      <c r="BUO10" s="301"/>
      <c r="BUP10" s="301"/>
      <c r="BUQ10" s="301"/>
      <c r="BUR10" s="301"/>
      <c r="BUS10" s="301"/>
      <c r="BUT10" s="301"/>
      <c r="BUU10" s="301"/>
      <c r="BUV10" s="301"/>
      <c r="BUW10" s="301"/>
      <c r="BUX10" s="301"/>
      <c r="BUY10" s="301"/>
      <c r="BUZ10" s="301"/>
      <c r="BVA10" s="301"/>
      <c r="BVB10" s="301"/>
      <c r="BVC10" s="301"/>
      <c r="BVD10" s="301"/>
      <c r="BVE10" s="301"/>
      <c r="BVF10" s="301"/>
      <c r="BVG10" s="301"/>
      <c r="BVH10" s="301"/>
      <c r="BVI10" s="301"/>
      <c r="BVJ10" s="301"/>
      <c r="BVK10" s="301"/>
      <c r="BVL10" s="301"/>
      <c r="BVM10" s="301"/>
      <c r="BVN10" s="301"/>
      <c r="BVO10" s="301"/>
      <c r="BVP10" s="301"/>
      <c r="BVQ10" s="301"/>
      <c r="BVR10" s="301"/>
      <c r="BVS10" s="301"/>
      <c r="BVT10" s="301"/>
      <c r="BVU10" s="301"/>
      <c r="BVV10" s="301"/>
      <c r="BVW10" s="301"/>
      <c r="BVX10" s="301"/>
      <c r="BVY10" s="301"/>
      <c r="BVZ10" s="301"/>
      <c r="BWA10" s="301"/>
      <c r="BWB10" s="301"/>
      <c r="BWC10" s="301"/>
      <c r="BWD10" s="301"/>
      <c r="BWE10" s="301"/>
      <c r="BWF10" s="301"/>
      <c r="BWG10" s="301"/>
      <c r="BWH10" s="301"/>
      <c r="BWI10" s="301"/>
      <c r="BWJ10" s="301"/>
      <c r="BWK10" s="301"/>
      <c r="BWL10" s="301"/>
      <c r="BWM10" s="301"/>
      <c r="BWN10" s="301"/>
      <c r="BWO10" s="301"/>
      <c r="BWP10" s="301"/>
      <c r="BWQ10" s="301"/>
      <c r="BWR10" s="301"/>
      <c r="BWS10" s="301"/>
      <c r="BWT10" s="301"/>
      <c r="BWU10" s="301"/>
      <c r="BWV10" s="301"/>
      <c r="BWW10" s="301"/>
      <c r="BWX10" s="301"/>
      <c r="BWY10" s="301"/>
      <c r="BWZ10" s="301"/>
      <c r="BXA10" s="301"/>
      <c r="BXB10" s="301"/>
      <c r="BXC10" s="301"/>
      <c r="BXD10" s="301"/>
      <c r="BXE10" s="301"/>
      <c r="BXF10" s="301"/>
      <c r="BXG10" s="301"/>
      <c r="BXH10" s="301"/>
      <c r="BXI10" s="301"/>
      <c r="BXJ10" s="301"/>
      <c r="BXK10" s="301"/>
      <c r="BXL10" s="301"/>
      <c r="BXM10" s="301"/>
      <c r="BXN10" s="301"/>
      <c r="BXO10" s="301"/>
      <c r="BXP10" s="301"/>
      <c r="BXQ10" s="301"/>
      <c r="BXR10" s="301"/>
      <c r="BXS10" s="301"/>
      <c r="BXT10" s="301"/>
      <c r="BXU10" s="301"/>
      <c r="BXV10" s="301"/>
      <c r="BXW10" s="301"/>
      <c r="BXX10" s="301"/>
      <c r="BXY10" s="301"/>
      <c r="BXZ10" s="301"/>
      <c r="BYA10" s="301"/>
      <c r="BYB10" s="301"/>
      <c r="BYC10" s="301"/>
      <c r="BYD10" s="301"/>
      <c r="BYE10" s="301"/>
      <c r="BYF10" s="301"/>
      <c r="BYG10" s="301"/>
      <c r="BYH10" s="301"/>
      <c r="BYI10" s="301"/>
      <c r="BYJ10" s="301"/>
      <c r="BYK10" s="301"/>
      <c r="BYL10" s="301"/>
      <c r="BYM10" s="301"/>
      <c r="BYN10" s="301"/>
      <c r="BYO10" s="301"/>
      <c r="BYP10" s="301"/>
      <c r="BYQ10" s="301"/>
      <c r="BYR10" s="301"/>
      <c r="BYS10" s="301"/>
      <c r="BYT10" s="301"/>
      <c r="BYU10" s="301"/>
      <c r="BYV10" s="301"/>
      <c r="BYW10" s="301"/>
      <c r="BYX10" s="301"/>
      <c r="BYY10" s="301"/>
      <c r="BYZ10" s="301"/>
      <c r="BZA10" s="301"/>
      <c r="BZB10" s="301"/>
      <c r="BZC10" s="301"/>
      <c r="BZD10" s="301"/>
      <c r="BZE10" s="301"/>
      <c r="BZF10" s="301"/>
      <c r="BZG10" s="301"/>
      <c r="BZH10" s="301"/>
      <c r="BZI10" s="301"/>
      <c r="BZJ10" s="301"/>
      <c r="BZK10" s="301"/>
      <c r="BZL10" s="301"/>
      <c r="BZM10" s="301"/>
      <c r="BZN10" s="301"/>
      <c r="BZO10" s="301"/>
      <c r="BZP10" s="301"/>
      <c r="BZQ10" s="301"/>
      <c r="BZR10" s="301"/>
      <c r="BZS10" s="301"/>
      <c r="BZT10" s="301"/>
      <c r="BZU10" s="301"/>
      <c r="BZV10" s="301"/>
      <c r="BZW10" s="301"/>
      <c r="BZX10" s="301"/>
      <c r="BZY10" s="301"/>
      <c r="BZZ10" s="301"/>
      <c r="CAA10" s="301"/>
      <c r="CAB10" s="301"/>
      <c r="CAC10" s="301"/>
      <c r="CAD10" s="301"/>
      <c r="CAE10" s="301"/>
      <c r="CAF10" s="301"/>
      <c r="CAG10" s="301"/>
      <c r="CAH10" s="301"/>
      <c r="CAI10" s="301"/>
      <c r="CAJ10" s="301"/>
      <c r="CAK10" s="301"/>
      <c r="CAL10" s="301"/>
      <c r="CAM10" s="301"/>
      <c r="CAN10" s="301"/>
      <c r="CAO10" s="301"/>
      <c r="CAP10" s="301"/>
      <c r="CAQ10" s="301"/>
      <c r="CAR10" s="301"/>
      <c r="CAS10" s="301"/>
      <c r="CAT10" s="301"/>
      <c r="CAU10" s="301"/>
      <c r="CAV10" s="301"/>
      <c r="CAW10" s="301"/>
      <c r="CAX10" s="301"/>
      <c r="CAY10" s="301"/>
      <c r="CAZ10" s="301"/>
      <c r="CBA10" s="301"/>
      <c r="CBB10" s="301"/>
      <c r="CBC10" s="301"/>
      <c r="CBD10" s="301"/>
      <c r="CBE10" s="301"/>
      <c r="CBF10" s="301"/>
      <c r="CBG10" s="301"/>
      <c r="CBH10" s="301"/>
      <c r="CBI10" s="301"/>
      <c r="CBJ10" s="301"/>
      <c r="CBK10" s="301"/>
      <c r="CBL10" s="301"/>
      <c r="CBM10" s="301"/>
      <c r="CBN10" s="301"/>
      <c r="CBO10" s="301"/>
      <c r="CBP10" s="301"/>
      <c r="CBQ10" s="301"/>
      <c r="CBR10" s="301"/>
      <c r="CBS10" s="301"/>
      <c r="CBT10" s="301"/>
      <c r="CBU10" s="301"/>
      <c r="CBV10" s="301"/>
      <c r="CBW10" s="301"/>
      <c r="CBX10" s="301"/>
      <c r="CBY10" s="301"/>
      <c r="CBZ10" s="301"/>
      <c r="CCA10" s="301"/>
      <c r="CCB10" s="301"/>
      <c r="CCC10" s="301"/>
      <c r="CCD10" s="301"/>
      <c r="CCE10" s="301"/>
      <c r="CCF10" s="301"/>
      <c r="CCG10" s="301"/>
      <c r="CCH10" s="301"/>
      <c r="CCI10" s="301"/>
      <c r="CCJ10" s="301"/>
      <c r="CCK10" s="301"/>
      <c r="CCL10" s="301"/>
      <c r="CCM10" s="301"/>
      <c r="CCN10" s="301"/>
      <c r="CCO10" s="301"/>
      <c r="CCP10" s="301"/>
      <c r="CCQ10" s="301"/>
      <c r="CCR10" s="301"/>
      <c r="CCS10" s="301"/>
      <c r="CCT10" s="301"/>
      <c r="CCU10" s="301"/>
      <c r="CCV10" s="301"/>
      <c r="CCW10" s="301"/>
      <c r="CCX10" s="301"/>
      <c r="CCY10" s="301"/>
      <c r="CCZ10" s="301"/>
      <c r="CDA10" s="301"/>
      <c r="CDB10" s="301"/>
      <c r="CDC10" s="301"/>
      <c r="CDD10" s="301"/>
      <c r="CDE10" s="301"/>
      <c r="CDF10" s="301"/>
      <c r="CDG10" s="301"/>
      <c r="CDH10" s="301"/>
      <c r="CDI10" s="301"/>
      <c r="CDJ10" s="301"/>
      <c r="CDK10" s="301"/>
      <c r="CDL10" s="301"/>
      <c r="CDM10" s="301"/>
      <c r="CDN10" s="301"/>
      <c r="CDO10" s="301"/>
      <c r="CDP10" s="301"/>
      <c r="CDQ10" s="301"/>
      <c r="CDR10" s="301"/>
      <c r="CDS10" s="301"/>
      <c r="CDT10" s="301"/>
      <c r="CDU10" s="301"/>
      <c r="CDV10" s="301"/>
      <c r="CDW10" s="301"/>
      <c r="CDX10" s="301"/>
      <c r="CDY10" s="301"/>
      <c r="CDZ10" s="301"/>
      <c r="CEA10" s="301"/>
      <c r="CEB10" s="301"/>
      <c r="CEC10" s="301"/>
      <c r="CED10" s="301"/>
      <c r="CEE10" s="301"/>
      <c r="CEF10" s="301"/>
      <c r="CEG10" s="301"/>
      <c r="CEH10" s="301"/>
      <c r="CEI10" s="301"/>
      <c r="CEJ10" s="301"/>
      <c r="CEK10" s="301"/>
      <c r="CEL10" s="301"/>
      <c r="CEM10" s="301"/>
      <c r="CEN10" s="301"/>
      <c r="CEO10" s="301"/>
      <c r="CEP10" s="301"/>
      <c r="CEQ10" s="301"/>
      <c r="CER10" s="301"/>
      <c r="CES10" s="301"/>
      <c r="CET10" s="301"/>
      <c r="CEU10" s="301"/>
      <c r="CEV10" s="301"/>
      <c r="CEW10" s="301"/>
      <c r="CEX10" s="301"/>
      <c r="CEY10" s="301"/>
      <c r="CEZ10" s="301"/>
      <c r="CFA10" s="301"/>
      <c r="CFB10" s="301"/>
      <c r="CFC10" s="301"/>
      <c r="CFD10" s="301"/>
      <c r="CFE10" s="301"/>
      <c r="CFF10" s="301"/>
      <c r="CFG10" s="301"/>
      <c r="CFH10" s="301"/>
      <c r="CFI10" s="301"/>
      <c r="CFJ10" s="301"/>
      <c r="CFK10" s="301"/>
      <c r="CFL10" s="301"/>
      <c r="CFM10" s="301"/>
      <c r="CFN10" s="301"/>
      <c r="CFO10" s="301"/>
      <c r="CFP10" s="301"/>
      <c r="CFQ10" s="301"/>
      <c r="CFR10" s="301"/>
      <c r="CFS10" s="301"/>
      <c r="CFT10" s="301"/>
      <c r="CFU10" s="301"/>
      <c r="CFV10" s="301"/>
      <c r="CFW10" s="301"/>
      <c r="CFX10" s="301"/>
      <c r="CFY10" s="301"/>
      <c r="CFZ10" s="301"/>
      <c r="CGA10" s="301"/>
      <c r="CGB10" s="301"/>
      <c r="CGC10" s="301"/>
      <c r="CGD10" s="301"/>
      <c r="CGE10" s="301"/>
      <c r="CGF10" s="301"/>
      <c r="CGG10" s="301"/>
      <c r="CGH10" s="301"/>
      <c r="CGI10" s="301"/>
      <c r="CGJ10" s="301"/>
      <c r="CGK10" s="301"/>
      <c r="CGL10" s="301"/>
      <c r="CGM10" s="301"/>
      <c r="CGN10" s="301"/>
      <c r="CGO10" s="301"/>
      <c r="CGP10" s="301"/>
      <c r="CGQ10" s="301"/>
      <c r="CGR10" s="301"/>
      <c r="CGS10" s="301"/>
      <c r="CGT10" s="301"/>
      <c r="CGU10" s="301"/>
      <c r="CGV10" s="301"/>
      <c r="CGW10" s="301"/>
      <c r="CGX10" s="301"/>
      <c r="CGY10" s="301"/>
      <c r="CGZ10" s="301"/>
      <c r="CHA10" s="301"/>
      <c r="CHB10" s="301"/>
      <c r="CHC10" s="301"/>
      <c r="CHD10" s="301"/>
      <c r="CHE10" s="301"/>
      <c r="CHF10" s="301"/>
      <c r="CHG10" s="301"/>
      <c r="CHH10" s="301"/>
      <c r="CHI10" s="301"/>
      <c r="CHJ10" s="301"/>
      <c r="CHK10" s="301"/>
      <c r="CHL10" s="301"/>
      <c r="CHM10" s="301"/>
      <c r="CHN10" s="301"/>
      <c r="CHO10" s="301"/>
      <c r="CHP10" s="301"/>
      <c r="CHQ10" s="301"/>
      <c r="CHR10" s="301"/>
      <c r="CHS10" s="301"/>
      <c r="CHT10" s="301"/>
      <c r="CHU10" s="301"/>
      <c r="CHV10" s="301"/>
      <c r="CHW10" s="301"/>
      <c r="CHX10" s="301"/>
      <c r="CHY10" s="301"/>
      <c r="CHZ10" s="301"/>
      <c r="CIA10" s="301"/>
      <c r="CIB10" s="301"/>
      <c r="CIC10" s="301"/>
      <c r="CID10" s="301"/>
      <c r="CIE10" s="301"/>
      <c r="CIF10" s="301"/>
      <c r="CIG10" s="301"/>
      <c r="CIH10" s="301"/>
      <c r="CII10" s="301"/>
      <c r="CIJ10" s="301"/>
      <c r="CIK10" s="301"/>
      <c r="CIL10" s="301"/>
      <c r="CIM10" s="301"/>
      <c r="CIN10" s="301"/>
      <c r="CIO10" s="301"/>
      <c r="CIP10" s="301"/>
      <c r="CIQ10" s="301"/>
      <c r="CIR10" s="301"/>
      <c r="CIS10" s="301"/>
      <c r="CIT10" s="301"/>
      <c r="CIU10" s="301"/>
      <c r="CIV10" s="301"/>
      <c r="CIW10" s="301"/>
      <c r="CIX10" s="301"/>
      <c r="CIY10" s="301"/>
      <c r="CIZ10" s="301"/>
      <c r="CJA10" s="301"/>
      <c r="CJB10" s="301"/>
      <c r="CJC10" s="301"/>
      <c r="CJD10" s="301"/>
      <c r="CJE10" s="301"/>
      <c r="CJF10" s="301"/>
      <c r="CJG10" s="301"/>
      <c r="CJH10" s="301"/>
      <c r="CJI10" s="301"/>
      <c r="CJJ10" s="301"/>
      <c r="CJK10" s="301"/>
      <c r="CJL10" s="301"/>
      <c r="CJM10" s="301"/>
      <c r="CJN10" s="301"/>
      <c r="CJO10" s="301"/>
      <c r="CJP10" s="301"/>
      <c r="CJQ10" s="301"/>
      <c r="CJR10" s="301"/>
      <c r="CJS10" s="301"/>
      <c r="CJT10" s="301"/>
      <c r="CJU10" s="301"/>
      <c r="CJV10" s="301"/>
      <c r="CJW10" s="301"/>
      <c r="CJX10" s="301"/>
      <c r="CJY10" s="301"/>
      <c r="CJZ10" s="301"/>
      <c r="CKA10" s="301"/>
      <c r="CKB10" s="301"/>
      <c r="CKC10" s="301"/>
      <c r="CKD10" s="301"/>
      <c r="CKE10" s="301"/>
      <c r="CKF10" s="301"/>
      <c r="CKG10" s="301"/>
      <c r="CKH10" s="301"/>
      <c r="CKI10" s="301"/>
      <c r="CKJ10" s="301"/>
      <c r="CKK10" s="301"/>
      <c r="CKL10" s="301"/>
      <c r="CKM10" s="301"/>
      <c r="CKN10" s="301"/>
      <c r="CKO10" s="301"/>
      <c r="CKP10" s="301"/>
      <c r="CKQ10" s="301"/>
      <c r="CKR10" s="301"/>
      <c r="CKS10" s="301"/>
      <c r="CKT10" s="301"/>
      <c r="CKU10" s="301"/>
      <c r="CKV10" s="301"/>
      <c r="CKW10" s="301"/>
      <c r="CKX10" s="301"/>
      <c r="CKY10" s="301"/>
      <c r="CKZ10" s="301"/>
      <c r="CLA10" s="301"/>
      <c r="CLB10" s="301"/>
      <c r="CLC10" s="301"/>
      <c r="CLD10" s="301"/>
      <c r="CLE10" s="301"/>
      <c r="CLF10" s="301"/>
      <c r="CLG10" s="301"/>
      <c r="CLH10" s="301"/>
      <c r="CLI10" s="301"/>
      <c r="CLJ10" s="301"/>
      <c r="CLK10" s="301"/>
      <c r="CLL10" s="301"/>
      <c r="CLM10" s="301"/>
      <c r="CLN10" s="301"/>
      <c r="CLO10" s="301"/>
      <c r="CLP10" s="301"/>
      <c r="CLQ10" s="301"/>
      <c r="CLR10" s="301"/>
      <c r="CLS10" s="301"/>
      <c r="CLT10" s="301"/>
      <c r="CLU10" s="301"/>
      <c r="CLV10" s="301"/>
      <c r="CLW10" s="301"/>
      <c r="CLX10" s="301"/>
      <c r="CLY10" s="301"/>
      <c r="CLZ10" s="301"/>
      <c r="CMA10" s="301"/>
      <c r="CMB10" s="301"/>
      <c r="CMC10" s="301"/>
      <c r="CMD10" s="301"/>
      <c r="CME10" s="301"/>
      <c r="CMF10" s="301"/>
      <c r="CMG10" s="301"/>
      <c r="CMH10" s="301"/>
      <c r="CMI10" s="301"/>
      <c r="CMJ10" s="301"/>
      <c r="CMK10" s="301"/>
      <c r="CML10" s="301"/>
      <c r="CMM10" s="301"/>
      <c r="CMN10" s="301"/>
      <c r="CMO10" s="301"/>
      <c r="CMP10" s="301"/>
      <c r="CMQ10" s="301"/>
      <c r="CMR10" s="301"/>
      <c r="CMS10" s="301"/>
      <c r="CMT10" s="301"/>
      <c r="CMU10" s="301"/>
      <c r="CMV10" s="301"/>
      <c r="CMW10" s="301"/>
      <c r="CMX10" s="301"/>
      <c r="CMY10" s="301"/>
      <c r="CMZ10" s="301"/>
      <c r="CNA10" s="301"/>
      <c r="CNB10" s="301"/>
      <c r="CNC10" s="301"/>
      <c r="CND10" s="301"/>
      <c r="CNE10" s="301"/>
      <c r="CNF10" s="301"/>
      <c r="CNG10" s="301"/>
      <c r="CNH10" s="301"/>
      <c r="CNI10" s="301"/>
      <c r="CNJ10" s="301"/>
      <c r="CNK10" s="301"/>
      <c r="CNL10" s="301"/>
      <c r="CNM10" s="301"/>
      <c r="CNN10" s="301"/>
      <c r="CNO10" s="301"/>
      <c r="CNP10" s="301"/>
      <c r="CNQ10" s="301"/>
      <c r="CNR10" s="301"/>
      <c r="CNS10" s="301"/>
      <c r="CNT10" s="301"/>
      <c r="CNU10" s="301"/>
      <c r="CNV10" s="301"/>
      <c r="CNW10" s="301"/>
      <c r="CNX10" s="301"/>
      <c r="CNY10" s="301"/>
      <c r="CNZ10" s="301"/>
      <c r="COA10" s="301"/>
      <c r="COB10" s="301"/>
      <c r="COC10" s="301"/>
      <c r="COD10" s="301"/>
      <c r="COE10" s="301"/>
      <c r="COF10" s="301"/>
      <c r="COG10" s="301"/>
      <c r="COH10" s="301"/>
      <c r="COI10" s="301"/>
      <c r="COJ10" s="301"/>
      <c r="COK10" s="301"/>
      <c r="COL10" s="301"/>
      <c r="COM10" s="301"/>
      <c r="CON10" s="301"/>
      <c r="COO10" s="301"/>
      <c r="COP10" s="301"/>
      <c r="COQ10" s="301"/>
      <c r="COR10" s="301"/>
      <c r="COS10" s="301"/>
      <c r="COT10" s="301"/>
      <c r="COU10" s="301"/>
      <c r="COV10" s="301"/>
      <c r="COW10" s="301"/>
      <c r="COX10" s="301"/>
      <c r="COY10" s="301"/>
      <c r="COZ10" s="301"/>
      <c r="CPA10" s="301"/>
      <c r="CPB10" s="301"/>
      <c r="CPC10" s="301"/>
      <c r="CPD10" s="301"/>
      <c r="CPE10" s="301"/>
      <c r="CPF10" s="301"/>
      <c r="CPG10" s="301"/>
      <c r="CPH10" s="301"/>
      <c r="CPI10" s="301"/>
      <c r="CPJ10" s="301"/>
      <c r="CPK10" s="301"/>
      <c r="CPL10" s="301"/>
      <c r="CPM10" s="301"/>
      <c r="CPN10" s="301"/>
      <c r="CPO10" s="301"/>
      <c r="CPP10" s="301"/>
      <c r="CPQ10" s="301"/>
      <c r="CPR10" s="301"/>
      <c r="CPS10" s="301"/>
      <c r="CPT10" s="301"/>
      <c r="CPU10" s="301"/>
      <c r="CPV10" s="301"/>
      <c r="CPW10" s="301"/>
      <c r="CPX10" s="301"/>
      <c r="CPY10" s="301"/>
      <c r="CPZ10" s="301"/>
      <c r="CQA10" s="301"/>
      <c r="CQB10" s="301"/>
      <c r="CQC10" s="301"/>
      <c r="CQD10" s="301"/>
      <c r="CQE10" s="301"/>
      <c r="CQF10" s="301"/>
      <c r="CQG10" s="301"/>
      <c r="CQH10" s="301"/>
      <c r="CQI10" s="301"/>
      <c r="CQJ10" s="301"/>
      <c r="CQK10" s="301"/>
      <c r="CQL10" s="301"/>
      <c r="CQM10" s="301"/>
      <c r="CQN10" s="301"/>
      <c r="CQO10" s="301"/>
      <c r="CQP10" s="301"/>
      <c r="CQQ10" s="301"/>
      <c r="CQR10" s="301"/>
      <c r="CQS10" s="301"/>
      <c r="CQT10" s="301"/>
      <c r="CQU10" s="301"/>
      <c r="CQV10" s="301"/>
      <c r="CQW10" s="301"/>
      <c r="CQX10" s="301"/>
      <c r="CQY10" s="301"/>
      <c r="CQZ10" s="301"/>
      <c r="CRA10" s="301"/>
      <c r="CRB10" s="301"/>
      <c r="CRC10" s="301"/>
      <c r="CRD10" s="301"/>
      <c r="CRE10" s="301"/>
      <c r="CRF10" s="301"/>
      <c r="CRG10" s="301"/>
      <c r="CRH10" s="301"/>
      <c r="CRI10" s="301"/>
      <c r="CRJ10" s="301"/>
      <c r="CRK10" s="301"/>
      <c r="CRL10" s="301"/>
      <c r="CRM10" s="301"/>
      <c r="CRN10" s="301"/>
      <c r="CRO10" s="301"/>
      <c r="CRP10" s="301"/>
      <c r="CRQ10" s="301"/>
      <c r="CRR10" s="301"/>
      <c r="CRS10" s="301"/>
      <c r="CRT10" s="301"/>
      <c r="CRU10" s="301"/>
      <c r="CRV10" s="301"/>
      <c r="CRW10" s="301"/>
      <c r="CRX10" s="301"/>
      <c r="CRY10" s="301"/>
      <c r="CRZ10" s="301"/>
      <c r="CSA10" s="301"/>
      <c r="CSB10" s="301"/>
      <c r="CSC10" s="301"/>
      <c r="CSD10" s="301"/>
      <c r="CSE10" s="301"/>
      <c r="CSF10" s="301"/>
      <c r="CSG10" s="301"/>
      <c r="CSH10" s="301"/>
      <c r="CSI10" s="301"/>
      <c r="CSJ10" s="301"/>
      <c r="CSK10" s="301"/>
      <c r="CSL10" s="301"/>
      <c r="CSM10" s="301"/>
      <c r="CSN10" s="301"/>
      <c r="CSO10" s="301"/>
      <c r="CSP10" s="301"/>
      <c r="CSQ10" s="301"/>
      <c r="CSR10" s="301"/>
      <c r="CSS10" s="301"/>
      <c r="CST10" s="301"/>
      <c r="CSU10" s="301"/>
      <c r="CSV10" s="301"/>
      <c r="CSW10" s="301"/>
      <c r="CSX10" s="301"/>
      <c r="CSY10" s="301"/>
      <c r="CSZ10" s="301"/>
      <c r="CTA10" s="301"/>
      <c r="CTB10" s="301"/>
      <c r="CTC10" s="301"/>
      <c r="CTD10" s="301"/>
      <c r="CTE10" s="301"/>
      <c r="CTF10" s="301"/>
      <c r="CTG10" s="301"/>
      <c r="CTH10" s="301"/>
      <c r="CTI10" s="301"/>
      <c r="CTJ10" s="301"/>
      <c r="CTK10" s="301"/>
      <c r="CTL10" s="301"/>
      <c r="CTM10" s="301"/>
      <c r="CTN10" s="301"/>
      <c r="CTO10" s="301"/>
      <c r="CTP10" s="301"/>
      <c r="CTQ10" s="301"/>
      <c r="CTR10" s="301"/>
      <c r="CTS10" s="301"/>
      <c r="CTT10" s="301"/>
      <c r="CTU10" s="301"/>
      <c r="CTV10" s="301"/>
      <c r="CTW10" s="301"/>
      <c r="CTX10" s="301"/>
      <c r="CTY10" s="301"/>
      <c r="CTZ10" s="301"/>
      <c r="CUA10" s="301"/>
      <c r="CUB10" s="301"/>
      <c r="CUC10" s="301"/>
      <c r="CUD10" s="301"/>
      <c r="CUE10" s="301"/>
      <c r="CUF10" s="301"/>
      <c r="CUG10" s="301"/>
      <c r="CUH10" s="301"/>
      <c r="CUI10" s="301"/>
      <c r="CUJ10" s="301"/>
      <c r="CUK10" s="301"/>
      <c r="CUL10" s="301"/>
      <c r="CUM10" s="301"/>
      <c r="CUN10" s="301"/>
      <c r="CUO10" s="301"/>
      <c r="CUP10" s="301"/>
      <c r="CUQ10" s="301"/>
      <c r="CUR10" s="301"/>
      <c r="CUS10" s="301"/>
      <c r="CUT10" s="301"/>
      <c r="CUU10" s="301"/>
      <c r="CUV10" s="301"/>
      <c r="CUW10" s="301"/>
      <c r="CUX10" s="301"/>
      <c r="CUY10" s="301"/>
      <c r="CUZ10" s="301"/>
      <c r="CVA10" s="301"/>
      <c r="CVB10" s="301"/>
      <c r="CVC10" s="301"/>
      <c r="CVD10" s="301"/>
      <c r="CVE10" s="301"/>
      <c r="CVF10" s="301"/>
      <c r="CVG10" s="301"/>
      <c r="CVH10" s="301"/>
      <c r="CVI10" s="301"/>
      <c r="CVJ10" s="301"/>
      <c r="CVK10" s="301"/>
      <c r="CVL10" s="301"/>
      <c r="CVM10" s="301"/>
      <c r="CVN10" s="301"/>
      <c r="CVO10" s="301"/>
      <c r="CVP10" s="301"/>
      <c r="CVQ10" s="301"/>
      <c r="CVR10" s="301"/>
      <c r="CVS10" s="301"/>
      <c r="CVT10" s="301"/>
      <c r="CVU10" s="301"/>
      <c r="CVV10" s="301"/>
      <c r="CVW10" s="301"/>
      <c r="CVX10" s="301"/>
      <c r="CVY10" s="301"/>
      <c r="CVZ10" s="301"/>
      <c r="CWA10" s="301"/>
      <c r="CWB10" s="301"/>
      <c r="CWC10" s="301"/>
      <c r="CWD10" s="301"/>
      <c r="CWE10" s="301"/>
      <c r="CWF10" s="301"/>
      <c r="CWG10" s="301"/>
      <c r="CWH10" s="301"/>
      <c r="CWI10" s="301"/>
      <c r="CWJ10" s="301"/>
      <c r="CWK10" s="301"/>
      <c r="CWL10" s="301"/>
      <c r="CWM10" s="301"/>
      <c r="CWN10" s="301"/>
      <c r="CWO10" s="301"/>
      <c r="CWP10" s="301"/>
      <c r="CWQ10" s="301"/>
      <c r="CWR10" s="301"/>
      <c r="CWS10" s="301"/>
      <c r="CWT10" s="301"/>
      <c r="CWU10" s="301"/>
      <c r="CWV10" s="301"/>
      <c r="CWW10" s="301"/>
      <c r="CWX10" s="301"/>
      <c r="CWY10" s="301"/>
      <c r="CWZ10" s="301"/>
      <c r="CXA10" s="301"/>
      <c r="CXB10" s="301"/>
      <c r="CXC10" s="301"/>
      <c r="CXD10" s="301"/>
      <c r="CXE10" s="301"/>
      <c r="CXF10" s="301"/>
      <c r="CXG10" s="301"/>
      <c r="CXH10" s="301"/>
      <c r="CXI10" s="301"/>
      <c r="CXJ10" s="301"/>
      <c r="CXK10" s="301"/>
      <c r="CXL10" s="301"/>
      <c r="CXM10" s="301"/>
      <c r="CXN10" s="301"/>
      <c r="CXO10" s="301"/>
      <c r="CXP10" s="301"/>
      <c r="CXQ10" s="301"/>
      <c r="CXR10" s="301"/>
      <c r="CXS10" s="301"/>
      <c r="CXT10" s="301"/>
      <c r="CXU10" s="301"/>
      <c r="CXV10" s="301"/>
      <c r="CXW10" s="301"/>
      <c r="CXX10" s="301"/>
      <c r="CXY10" s="301"/>
      <c r="CXZ10" s="301"/>
      <c r="CYA10" s="301"/>
      <c r="CYB10" s="301"/>
      <c r="CYC10" s="301"/>
      <c r="CYD10" s="301"/>
      <c r="CYE10" s="301"/>
      <c r="CYF10" s="301"/>
      <c r="CYG10" s="301"/>
      <c r="CYH10" s="301"/>
      <c r="CYI10" s="301"/>
      <c r="CYJ10" s="301"/>
      <c r="CYK10" s="301"/>
      <c r="CYL10" s="301"/>
      <c r="CYM10" s="301"/>
      <c r="CYN10" s="301"/>
      <c r="CYO10" s="301"/>
      <c r="CYP10" s="301"/>
      <c r="CYQ10" s="301"/>
      <c r="CYR10" s="301"/>
      <c r="CYS10" s="301"/>
      <c r="CYT10" s="301"/>
      <c r="CYU10" s="301"/>
      <c r="CYV10" s="301"/>
      <c r="CYW10" s="301"/>
      <c r="CYX10" s="301"/>
      <c r="CYY10" s="301"/>
      <c r="CYZ10" s="301"/>
      <c r="CZA10" s="301"/>
      <c r="CZB10" s="301"/>
      <c r="CZC10" s="301"/>
      <c r="CZD10" s="301"/>
      <c r="CZE10" s="301"/>
      <c r="CZF10" s="301"/>
      <c r="CZG10" s="301"/>
      <c r="CZH10" s="301"/>
      <c r="CZI10" s="301"/>
      <c r="CZJ10" s="301"/>
      <c r="CZK10" s="301"/>
      <c r="CZL10" s="301"/>
      <c r="CZM10" s="301"/>
      <c r="CZN10" s="301"/>
      <c r="CZO10" s="301"/>
      <c r="CZP10" s="301"/>
      <c r="CZQ10" s="301"/>
      <c r="CZR10" s="301"/>
      <c r="CZS10" s="301"/>
      <c r="CZT10" s="301"/>
      <c r="CZU10" s="301"/>
      <c r="CZV10" s="301"/>
      <c r="CZW10" s="301"/>
      <c r="CZX10" s="301"/>
      <c r="CZY10" s="301"/>
      <c r="CZZ10" s="301"/>
      <c r="DAA10" s="301"/>
      <c r="DAB10" s="301"/>
      <c r="DAC10" s="301"/>
      <c r="DAD10" s="301"/>
      <c r="DAE10" s="301"/>
      <c r="DAF10" s="301"/>
      <c r="DAG10" s="301"/>
      <c r="DAH10" s="301"/>
      <c r="DAI10" s="301"/>
      <c r="DAJ10" s="301"/>
      <c r="DAK10" s="301"/>
      <c r="DAL10" s="301"/>
      <c r="DAM10" s="301"/>
      <c r="DAN10" s="301"/>
      <c r="DAO10" s="301"/>
      <c r="DAP10" s="301"/>
      <c r="DAQ10" s="301"/>
      <c r="DAR10" s="301"/>
      <c r="DAS10" s="301"/>
      <c r="DAT10" s="301"/>
      <c r="DAU10" s="301"/>
      <c r="DAV10" s="301"/>
      <c r="DAW10" s="301"/>
      <c r="DAX10" s="301"/>
      <c r="DAY10" s="301"/>
      <c r="DAZ10" s="301"/>
      <c r="DBA10" s="301"/>
      <c r="DBB10" s="301"/>
      <c r="DBC10" s="301"/>
      <c r="DBD10" s="301"/>
      <c r="DBE10" s="301"/>
      <c r="DBF10" s="301"/>
      <c r="DBG10" s="301"/>
      <c r="DBH10" s="301"/>
      <c r="DBI10" s="301"/>
      <c r="DBJ10" s="301"/>
      <c r="DBK10" s="301"/>
      <c r="DBL10" s="301"/>
      <c r="DBM10" s="301"/>
      <c r="DBN10" s="301"/>
      <c r="DBO10" s="301"/>
      <c r="DBP10" s="301"/>
      <c r="DBQ10" s="301"/>
      <c r="DBR10" s="301"/>
      <c r="DBS10" s="301"/>
      <c r="DBT10" s="301"/>
      <c r="DBU10" s="301"/>
      <c r="DBV10" s="301"/>
      <c r="DBW10" s="301"/>
      <c r="DBX10" s="301"/>
      <c r="DBY10" s="301"/>
      <c r="DBZ10" s="301"/>
      <c r="DCA10" s="301"/>
      <c r="DCB10" s="301"/>
      <c r="DCC10" s="301"/>
      <c r="DCD10" s="301"/>
      <c r="DCE10" s="301"/>
      <c r="DCF10" s="301"/>
      <c r="DCG10" s="301"/>
      <c r="DCH10" s="301"/>
      <c r="DCI10" s="301"/>
      <c r="DCJ10" s="301"/>
      <c r="DCK10" s="301"/>
      <c r="DCL10" s="301"/>
      <c r="DCM10" s="301"/>
      <c r="DCN10" s="301"/>
      <c r="DCO10" s="301"/>
      <c r="DCP10" s="301"/>
      <c r="DCQ10" s="301"/>
      <c r="DCR10" s="301"/>
      <c r="DCS10" s="301"/>
      <c r="DCT10" s="301"/>
      <c r="DCU10" s="301"/>
      <c r="DCV10" s="301"/>
      <c r="DCW10" s="301"/>
      <c r="DCX10" s="301"/>
      <c r="DCY10" s="301"/>
      <c r="DCZ10" s="301"/>
      <c r="DDA10" s="301"/>
      <c r="DDB10" s="301"/>
      <c r="DDC10" s="301"/>
      <c r="DDD10" s="301"/>
      <c r="DDE10" s="301"/>
      <c r="DDF10" s="301"/>
      <c r="DDG10" s="301"/>
      <c r="DDH10" s="301"/>
      <c r="DDI10" s="301"/>
      <c r="DDJ10" s="301"/>
      <c r="DDK10" s="301"/>
      <c r="DDL10" s="301"/>
      <c r="DDM10" s="301"/>
      <c r="DDN10" s="301"/>
      <c r="DDO10" s="301"/>
      <c r="DDP10" s="301"/>
      <c r="DDQ10" s="301"/>
      <c r="DDR10" s="301"/>
      <c r="DDS10" s="301"/>
      <c r="DDT10" s="301"/>
      <c r="DDU10" s="301"/>
      <c r="DDV10" s="301"/>
      <c r="DDW10" s="301"/>
      <c r="DDX10" s="301"/>
      <c r="DDY10" s="301"/>
      <c r="DDZ10" s="301"/>
      <c r="DEA10" s="301"/>
      <c r="DEB10" s="301"/>
      <c r="DEC10" s="301"/>
      <c r="DED10" s="301"/>
      <c r="DEE10" s="301"/>
      <c r="DEF10" s="301"/>
      <c r="DEG10" s="301"/>
      <c r="DEH10" s="301"/>
      <c r="DEI10" s="301"/>
      <c r="DEJ10" s="301"/>
      <c r="DEK10" s="301"/>
      <c r="DEL10" s="301"/>
      <c r="DEM10" s="301"/>
      <c r="DEN10" s="301"/>
      <c r="DEO10" s="301"/>
      <c r="DEP10" s="301"/>
      <c r="DEQ10" s="301"/>
      <c r="DER10" s="301"/>
      <c r="DES10" s="301"/>
      <c r="DET10" s="301"/>
      <c r="DEU10" s="301"/>
      <c r="DEV10" s="301"/>
      <c r="DEW10" s="301"/>
      <c r="DEX10" s="301"/>
      <c r="DEY10" s="301"/>
      <c r="DEZ10" s="301"/>
      <c r="DFA10" s="301"/>
      <c r="DFB10" s="301"/>
      <c r="DFC10" s="301"/>
      <c r="DFD10" s="301"/>
      <c r="DFE10" s="301"/>
      <c r="DFF10" s="301"/>
      <c r="DFG10" s="301"/>
      <c r="DFH10" s="301"/>
      <c r="DFI10" s="301"/>
      <c r="DFJ10" s="301"/>
      <c r="DFK10" s="301"/>
      <c r="DFL10" s="301"/>
      <c r="DFM10" s="301"/>
      <c r="DFN10" s="301"/>
      <c r="DFO10" s="301"/>
      <c r="DFP10" s="301"/>
      <c r="DFQ10" s="301"/>
      <c r="DFR10" s="301"/>
      <c r="DFS10" s="301"/>
      <c r="DFT10" s="301"/>
      <c r="DFU10" s="301"/>
      <c r="DFV10" s="301"/>
      <c r="DFW10" s="301"/>
      <c r="DFX10" s="301"/>
      <c r="DFY10" s="301"/>
      <c r="DFZ10" s="301"/>
      <c r="DGA10" s="301"/>
      <c r="DGB10" s="301"/>
      <c r="DGC10" s="301"/>
      <c r="DGD10" s="301"/>
      <c r="DGE10" s="301"/>
      <c r="DGF10" s="301"/>
      <c r="DGG10" s="301"/>
      <c r="DGH10" s="301"/>
      <c r="DGI10" s="301"/>
      <c r="DGJ10" s="301"/>
      <c r="DGK10" s="301"/>
      <c r="DGL10" s="301"/>
      <c r="DGM10" s="301"/>
      <c r="DGN10" s="301"/>
      <c r="DGO10" s="301"/>
      <c r="DGP10" s="301"/>
      <c r="DGQ10" s="301"/>
      <c r="DGR10" s="301"/>
      <c r="DGS10" s="301"/>
      <c r="DGT10" s="301"/>
      <c r="DGU10" s="301"/>
      <c r="DGV10" s="301"/>
      <c r="DGW10" s="301"/>
      <c r="DGX10" s="301"/>
      <c r="DGY10" s="301"/>
      <c r="DGZ10" s="301"/>
      <c r="DHA10" s="301"/>
      <c r="DHB10" s="301"/>
      <c r="DHC10" s="301"/>
      <c r="DHD10" s="301"/>
      <c r="DHE10" s="301"/>
      <c r="DHF10" s="301"/>
      <c r="DHG10" s="301"/>
      <c r="DHH10" s="301"/>
      <c r="DHI10" s="301"/>
      <c r="DHJ10" s="301"/>
      <c r="DHK10" s="301"/>
      <c r="DHL10" s="301"/>
      <c r="DHM10" s="301"/>
      <c r="DHN10" s="301"/>
      <c r="DHO10" s="301"/>
      <c r="DHP10" s="301"/>
      <c r="DHQ10" s="301"/>
      <c r="DHR10" s="301"/>
      <c r="DHS10" s="301"/>
      <c r="DHT10" s="301"/>
      <c r="DHU10" s="301"/>
      <c r="DHV10" s="301"/>
      <c r="DHW10" s="301"/>
      <c r="DHX10" s="301"/>
      <c r="DHY10" s="301"/>
      <c r="DHZ10" s="301"/>
      <c r="DIA10" s="301"/>
      <c r="DIB10" s="301"/>
      <c r="DIC10" s="301"/>
      <c r="DID10" s="301"/>
      <c r="DIE10" s="301"/>
      <c r="DIF10" s="301"/>
      <c r="DIG10" s="301"/>
      <c r="DIH10" s="301"/>
      <c r="DII10" s="301"/>
      <c r="DIJ10" s="301"/>
      <c r="DIK10" s="301"/>
      <c r="DIL10" s="301"/>
      <c r="DIM10" s="301"/>
      <c r="DIN10" s="301"/>
      <c r="DIO10" s="301"/>
      <c r="DIP10" s="301"/>
      <c r="DIQ10" s="301"/>
      <c r="DIR10" s="301"/>
      <c r="DIS10" s="301"/>
      <c r="DIT10" s="301"/>
      <c r="DIU10" s="301"/>
      <c r="DIV10" s="301"/>
      <c r="DIW10" s="301"/>
      <c r="DIX10" s="301"/>
      <c r="DIY10" s="301"/>
      <c r="DIZ10" s="301"/>
      <c r="DJA10" s="301"/>
      <c r="DJB10" s="301"/>
      <c r="DJC10" s="301"/>
      <c r="DJD10" s="301"/>
      <c r="DJE10" s="301"/>
      <c r="DJF10" s="301"/>
      <c r="DJG10" s="301"/>
      <c r="DJH10" s="301"/>
      <c r="DJI10" s="301"/>
      <c r="DJJ10" s="301"/>
      <c r="DJK10" s="301"/>
      <c r="DJL10" s="301"/>
      <c r="DJM10" s="301"/>
      <c r="DJN10" s="301"/>
      <c r="DJO10" s="301"/>
      <c r="DJP10" s="301"/>
      <c r="DJQ10" s="301"/>
      <c r="DJR10" s="301"/>
      <c r="DJS10" s="301"/>
      <c r="DJT10" s="301"/>
      <c r="DJU10" s="301"/>
      <c r="DJV10" s="301"/>
      <c r="DJW10" s="301"/>
      <c r="DJX10" s="301"/>
      <c r="DJY10" s="301"/>
      <c r="DJZ10" s="301"/>
      <c r="DKA10" s="301"/>
      <c r="DKB10" s="301"/>
      <c r="DKC10" s="301"/>
      <c r="DKD10" s="301"/>
      <c r="DKE10" s="301"/>
      <c r="DKF10" s="301"/>
      <c r="DKG10" s="301"/>
      <c r="DKH10" s="301"/>
      <c r="DKI10" s="301"/>
      <c r="DKJ10" s="301"/>
      <c r="DKK10" s="301"/>
      <c r="DKL10" s="301"/>
      <c r="DKM10" s="301"/>
      <c r="DKN10" s="301"/>
      <c r="DKO10" s="301"/>
      <c r="DKP10" s="301"/>
      <c r="DKQ10" s="301"/>
      <c r="DKR10" s="301"/>
      <c r="DKS10" s="301"/>
      <c r="DKT10" s="301"/>
      <c r="DKU10" s="301"/>
      <c r="DKV10" s="301"/>
      <c r="DKW10" s="301"/>
      <c r="DKX10" s="301"/>
      <c r="DKY10" s="301"/>
      <c r="DKZ10" s="301"/>
      <c r="DLA10" s="301"/>
      <c r="DLB10" s="301"/>
      <c r="DLC10" s="301"/>
      <c r="DLD10" s="301"/>
      <c r="DLE10" s="301"/>
      <c r="DLF10" s="301"/>
      <c r="DLG10" s="301"/>
      <c r="DLH10" s="301"/>
      <c r="DLI10" s="301"/>
      <c r="DLJ10" s="301"/>
      <c r="DLK10" s="301"/>
      <c r="DLL10" s="301"/>
      <c r="DLM10" s="301"/>
      <c r="DLN10" s="301"/>
      <c r="DLO10" s="301"/>
      <c r="DLP10" s="301"/>
      <c r="DLQ10" s="301"/>
      <c r="DLR10" s="301"/>
      <c r="DLS10" s="301"/>
      <c r="DLT10" s="301"/>
      <c r="DLU10" s="301"/>
      <c r="DLV10" s="301"/>
      <c r="DLW10" s="301"/>
      <c r="DLX10" s="301"/>
      <c r="DLY10" s="301"/>
      <c r="DLZ10" s="301"/>
      <c r="DMA10" s="301"/>
      <c r="DMB10" s="301"/>
      <c r="DMC10" s="301"/>
      <c r="DMD10" s="301"/>
      <c r="DME10" s="301"/>
      <c r="DMF10" s="301"/>
      <c r="DMG10" s="301"/>
      <c r="DMH10" s="301"/>
      <c r="DMI10" s="301"/>
      <c r="DMJ10" s="301"/>
      <c r="DMK10" s="301"/>
      <c r="DML10" s="301"/>
      <c r="DMM10" s="301"/>
      <c r="DMN10" s="301"/>
      <c r="DMO10" s="301"/>
      <c r="DMP10" s="301"/>
      <c r="DMQ10" s="301"/>
      <c r="DMR10" s="301"/>
      <c r="DMS10" s="301"/>
      <c r="DMT10" s="301"/>
      <c r="DMU10" s="301"/>
      <c r="DMV10" s="301"/>
      <c r="DMW10" s="301"/>
      <c r="DMX10" s="301"/>
      <c r="DMY10" s="301"/>
      <c r="DMZ10" s="301"/>
      <c r="DNA10" s="301"/>
      <c r="DNB10" s="301"/>
      <c r="DNC10" s="301"/>
      <c r="DND10" s="301"/>
      <c r="DNE10" s="301"/>
      <c r="DNF10" s="301"/>
      <c r="DNG10" s="301"/>
      <c r="DNH10" s="301"/>
      <c r="DNI10" s="301"/>
      <c r="DNJ10" s="301"/>
      <c r="DNK10" s="301"/>
      <c r="DNL10" s="301"/>
      <c r="DNM10" s="301"/>
      <c r="DNN10" s="301"/>
      <c r="DNO10" s="301"/>
      <c r="DNP10" s="301"/>
      <c r="DNQ10" s="301"/>
      <c r="DNR10" s="301"/>
      <c r="DNS10" s="301"/>
      <c r="DNT10" s="301"/>
      <c r="DNU10" s="301"/>
      <c r="DNV10" s="301"/>
      <c r="DNW10" s="301"/>
      <c r="DNX10" s="301"/>
      <c r="DNY10" s="301"/>
      <c r="DNZ10" s="301"/>
      <c r="DOA10" s="301"/>
      <c r="DOB10" s="301"/>
      <c r="DOC10" s="301"/>
      <c r="DOD10" s="301"/>
      <c r="DOE10" s="301"/>
      <c r="DOF10" s="301"/>
      <c r="DOG10" s="301"/>
      <c r="DOH10" s="301"/>
      <c r="DOI10" s="301"/>
      <c r="DOJ10" s="301"/>
      <c r="DOK10" s="301"/>
      <c r="DOL10" s="301"/>
      <c r="DOM10" s="301"/>
      <c r="DON10" s="301"/>
      <c r="DOO10" s="301"/>
      <c r="DOP10" s="301"/>
      <c r="DOQ10" s="301"/>
      <c r="DOR10" s="301"/>
      <c r="DOS10" s="301"/>
      <c r="DOT10" s="301"/>
      <c r="DOU10" s="301"/>
      <c r="DOV10" s="301"/>
      <c r="DOW10" s="301"/>
      <c r="DOX10" s="301"/>
      <c r="DOY10" s="301"/>
      <c r="DOZ10" s="301"/>
      <c r="DPA10" s="301"/>
      <c r="DPB10" s="301"/>
      <c r="DPC10" s="301"/>
      <c r="DPD10" s="301"/>
      <c r="DPE10" s="301"/>
      <c r="DPF10" s="301"/>
      <c r="DPG10" s="301"/>
      <c r="DPH10" s="301"/>
      <c r="DPI10" s="301"/>
      <c r="DPJ10" s="301"/>
      <c r="DPK10" s="301"/>
      <c r="DPL10" s="301"/>
      <c r="DPM10" s="301"/>
      <c r="DPN10" s="301"/>
      <c r="DPO10" s="301"/>
      <c r="DPP10" s="301"/>
      <c r="DPQ10" s="301"/>
      <c r="DPR10" s="301"/>
      <c r="DPS10" s="301"/>
      <c r="DPT10" s="301"/>
      <c r="DPU10" s="301"/>
      <c r="DPV10" s="301"/>
      <c r="DPW10" s="301"/>
      <c r="DPX10" s="301"/>
      <c r="DPY10" s="301"/>
      <c r="DPZ10" s="301"/>
      <c r="DQA10" s="301"/>
      <c r="DQB10" s="301"/>
      <c r="DQC10" s="301"/>
      <c r="DQD10" s="301"/>
      <c r="DQE10" s="301"/>
      <c r="DQF10" s="301"/>
      <c r="DQG10" s="301"/>
      <c r="DQH10" s="301"/>
      <c r="DQI10" s="301"/>
      <c r="DQJ10" s="301"/>
      <c r="DQK10" s="301"/>
      <c r="DQL10" s="301"/>
      <c r="DQM10" s="301"/>
      <c r="DQN10" s="301"/>
      <c r="DQO10" s="301"/>
      <c r="DQP10" s="301"/>
      <c r="DQQ10" s="301"/>
      <c r="DQR10" s="301"/>
      <c r="DQS10" s="301"/>
      <c r="DQT10" s="301"/>
      <c r="DQU10" s="301"/>
      <c r="DQV10" s="301"/>
      <c r="DQW10" s="301"/>
      <c r="DQX10" s="301"/>
      <c r="DQY10" s="301"/>
      <c r="DQZ10" s="301"/>
      <c r="DRA10" s="301"/>
      <c r="DRB10" s="301"/>
      <c r="DRC10" s="301"/>
      <c r="DRD10" s="301"/>
      <c r="DRE10" s="301"/>
      <c r="DRF10" s="301"/>
      <c r="DRG10" s="301"/>
      <c r="DRH10" s="301"/>
      <c r="DRI10" s="301"/>
      <c r="DRJ10" s="301"/>
      <c r="DRK10" s="301"/>
      <c r="DRL10" s="301"/>
      <c r="DRM10" s="301"/>
      <c r="DRN10" s="301"/>
      <c r="DRO10" s="301"/>
      <c r="DRP10" s="301"/>
      <c r="DRQ10" s="301"/>
      <c r="DRR10" s="301"/>
      <c r="DRS10" s="301"/>
      <c r="DRT10" s="301"/>
      <c r="DRU10" s="301"/>
      <c r="DRV10" s="301"/>
      <c r="DRW10" s="301"/>
      <c r="DRX10" s="301"/>
      <c r="DRY10" s="301"/>
      <c r="DRZ10" s="301"/>
      <c r="DSA10" s="301"/>
      <c r="DSB10" s="301"/>
      <c r="DSC10" s="301"/>
      <c r="DSD10" s="301"/>
      <c r="DSE10" s="301"/>
      <c r="DSF10" s="301"/>
      <c r="DSG10" s="301"/>
      <c r="DSH10" s="301"/>
      <c r="DSI10" s="301"/>
      <c r="DSJ10" s="301"/>
      <c r="DSK10" s="301"/>
      <c r="DSL10" s="301"/>
      <c r="DSM10" s="301"/>
      <c r="DSN10" s="301"/>
      <c r="DSO10" s="301"/>
      <c r="DSP10" s="301"/>
      <c r="DSQ10" s="301"/>
      <c r="DSR10" s="301"/>
      <c r="DSS10" s="301"/>
      <c r="DST10" s="301"/>
      <c r="DSU10" s="301"/>
      <c r="DSV10" s="301"/>
      <c r="DSW10" s="301"/>
      <c r="DSX10" s="301"/>
      <c r="DSY10" s="301"/>
      <c r="DSZ10" s="301"/>
      <c r="DTA10" s="301"/>
      <c r="DTB10" s="301"/>
      <c r="DTC10" s="301"/>
      <c r="DTD10" s="301"/>
      <c r="DTE10" s="301"/>
      <c r="DTF10" s="301"/>
      <c r="DTG10" s="301"/>
      <c r="DTH10" s="301"/>
      <c r="DTI10" s="301"/>
      <c r="DTJ10" s="301"/>
      <c r="DTK10" s="301"/>
      <c r="DTL10" s="301"/>
      <c r="DTM10" s="301"/>
      <c r="DTN10" s="301"/>
      <c r="DTO10" s="301"/>
      <c r="DTP10" s="301"/>
      <c r="DTQ10" s="301"/>
      <c r="DTR10" s="301"/>
      <c r="DTS10" s="301"/>
      <c r="DTT10" s="301"/>
      <c r="DTU10" s="301"/>
      <c r="DTV10" s="301"/>
      <c r="DTW10" s="301"/>
      <c r="DTX10" s="301"/>
      <c r="DTY10" s="301"/>
      <c r="DTZ10" s="301"/>
      <c r="DUA10" s="301"/>
      <c r="DUB10" s="301"/>
      <c r="DUC10" s="301"/>
      <c r="DUD10" s="301"/>
      <c r="DUE10" s="301"/>
      <c r="DUF10" s="301"/>
      <c r="DUG10" s="301"/>
      <c r="DUH10" s="301"/>
      <c r="DUI10" s="301"/>
      <c r="DUJ10" s="301"/>
      <c r="DUK10" s="301"/>
      <c r="DUL10" s="301"/>
      <c r="DUM10" s="301"/>
      <c r="DUN10" s="301"/>
      <c r="DUO10" s="301"/>
      <c r="DUP10" s="301"/>
      <c r="DUQ10" s="301"/>
      <c r="DUR10" s="301"/>
      <c r="DUS10" s="301"/>
      <c r="DUT10" s="301"/>
      <c r="DUU10" s="301"/>
      <c r="DUV10" s="301"/>
      <c r="DUW10" s="301"/>
      <c r="DUX10" s="301"/>
      <c r="DUY10" s="301"/>
      <c r="DUZ10" s="301"/>
      <c r="DVA10" s="301"/>
      <c r="DVB10" s="301"/>
      <c r="DVC10" s="301"/>
      <c r="DVD10" s="301"/>
      <c r="DVE10" s="301"/>
      <c r="DVF10" s="301"/>
      <c r="DVG10" s="301"/>
      <c r="DVH10" s="301"/>
      <c r="DVI10" s="301"/>
      <c r="DVJ10" s="301"/>
      <c r="DVK10" s="301"/>
      <c r="DVL10" s="301"/>
      <c r="DVM10" s="301"/>
      <c r="DVN10" s="301"/>
      <c r="DVO10" s="301"/>
      <c r="DVP10" s="301"/>
      <c r="DVQ10" s="301"/>
      <c r="DVR10" s="301"/>
      <c r="DVS10" s="301"/>
      <c r="DVT10" s="301"/>
      <c r="DVU10" s="301"/>
      <c r="DVV10" s="301"/>
      <c r="DVW10" s="301"/>
      <c r="DVX10" s="301"/>
      <c r="DVY10" s="301"/>
      <c r="DVZ10" s="301"/>
      <c r="DWA10" s="301"/>
      <c r="DWB10" s="301"/>
      <c r="DWC10" s="301"/>
      <c r="DWD10" s="301"/>
      <c r="DWE10" s="301"/>
      <c r="DWF10" s="301"/>
      <c r="DWG10" s="301"/>
      <c r="DWH10" s="301"/>
      <c r="DWI10" s="301"/>
      <c r="DWJ10" s="301"/>
      <c r="DWK10" s="301"/>
      <c r="DWL10" s="301"/>
      <c r="DWM10" s="301"/>
      <c r="DWN10" s="301"/>
      <c r="DWO10" s="301"/>
      <c r="DWP10" s="301"/>
      <c r="DWQ10" s="301"/>
      <c r="DWR10" s="301"/>
      <c r="DWS10" s="301"/>
      <c r="DWT10" s="301"/>
      <c r="DWU10" s="301"/>
      <c r="DWV10" s="301"/>
      <c r="DWW10" s="301"/>
      <c r="DWX10" s="301"/>
      <c r="DWY10" s="301"/>
      <c r="DWZ10" s="301"/>
      <c r="DXA10" s="301"/>
      <c r="DXB10" s="301"/>
      <c r="DXC10" s="301"/>
      <c r="DXD10" s="301"/>
      <c r="DXE10" s="301"/>
      <c r="DXF10" s="301"/>
      <c r="DXG10" s="301"/>
      <c r="DXH10" s="301"/>
      <c r="DXI10" s="301"/>
      <c r="DXJ10" s="301"/>
      <c r="DXK10" s="301"/>
      <c r="DXL10" s="301"/>
      <c r="DXM10" s="301"/>
      <c r="DXN10" s="301"/>
      <c r="DXO10" s="301"/>
      <c r="DXP10" s="301"/>
      <c r="DXQ10" s="301"/>
      <c r="DXR10" s="301"/>
      <c r="DXS10" s="301"/>
      <c r="DXT10" s="301"/>
      <c r="DXU10" s="301"/>
      <c r="DXV10" s="301"/>
      <c r="DXW10" s="301"/>
      <c r="DXX10" s="301"/>
      <c r="DXY10" s="301"/>
      <c r="DXZ10" s="301"/>
      <c r="DYA10" s="301"/>
      <c r="DYB10" s="301"/>
      <c r="DYC10" s="301"/>
      <c r="DYD10" s="301"/>
      <c r="DYE10" s="301"/>
      <c r="DYF10" s="301"/>
      <c r="DYG10" s="301"/>
      <c r="DYH10" s="301"/>
      <c r="DYI10" s="301"/>
      <c r="DYJ10" s="301"/>
      <c r="DYK10" s="301"/>
      <c r="DYL10" s="301"/>
      <c r="DYM10" s="301"/>
      <c r="DYN10" s="301"/>
      <c r="DYO10" s="301"/>
      <c r="DYP10" s="301"/>
      <c r="DYQ10" s="301"/>
      <c r="DYR10" s="301"/>
      <c r="DYS10" s="301"/>
      <c r="DYT10" s="301"/>
      <c r="DYU10" s="301"/>
      <c r="DYV10" s="301"/>
      <c r="DYW10" s="301"/>
      <c r="DYX10" s="301"/>
      <c r="DYY10" s="301"/>
      <c r="DYZ10" s="301"/>
      <c r="DZA10" s="301"/>
      <c r="DZB10" s="301"/>
      <c r="DZC10" s="301"/>
      <c r="DZD10" s="301"/>
      <c r="DZE10" s="301"/>
      <c r="DZF10" s="301"/>
      <c r="DZG10" s="301"/>
      <c r="DZH10" s="301"/>
      <c r="DZI10" s="301"/>
      <c r="DZJ10" s="301"/>
      <c r="DZK10" s="301"/>
      <c r="DZL10" s="301"/>
      <c r="DZM10" s="301"/>
      <c r="DZN10" s="301"/>
      <c r="DZO10" s="301"/>
      <c r="DZP10" s="301"/>
      <c r="DZQ10" s="301"/>
      <c r="DZR10" s="301"/>
      <c r="DZS10" s="301"/>
      <c r="DZT10" s="301"/>
      <c r="DZU10" s="301"/>
      <c r="DZV10" s="301"/>
      <c r="DZW10" s="301"/>
      <c r="DZX10" s="301"/>
      <c r="DZY10" s="301"/>
      <c r="DZZ10" s="301"/>
      <c r="EAA10" s="301"/>
      <c r="EAB10" s="301"/>
      <c r="EAC10" s="301"/>
      <c r="EAD10" s="301"/>
      <c r="EAE10" s="301"/>
      <c r="EAF10" s="301"/>
      <c r="EAG10" s="301"/>
      <c r="EAH10" s="301"/>
      <c r="EAI10" s="301"/>
      <c r="EAJ10" s="301"/>
      <c r="EAK10" s="301"/>
      <c r="EAL10" s="301"/>
      <c r="EAM10" s="301"/>
      <c r="EAN10" s="301"/>
      <c r="EAO10" s="301"/>
      <c r="EAP10" s="301"/>
      <c r="EAQ10" s="301"/>
      <c r="EAR10" s="301"/>
      <c r="EAS10" s="301"/>
      <c r="EAT10" s="301"/>
      <c r="EAU10" s="301"/>
      <c r="EAV10" s="301"/>
      <c r="EAW10" s="301"/>
      <c r="EAX10" s="301"/>
      <c r="EAY10" s="301"/>
      <c r="EAZ10" s="301"/>
      <c r="EBA10" s="301"/>
      <c r="EBB10" s="301"/>
      <c r="EBC10" s="301"/>
      <c r="EBD10" s="301"/>
      <c r="EBE10" s="301"/>
      <c r="EBF10" s="301"/>
      <c r="EBG10" s="301"/>
      <c r="EBH10" s="301"/>
      <c r="EBI10" s="301"/>
      <c r="EBJ10" s="301"/>
      <c r="EBK10" s="301"/>
      <c r="EBL10" s="301"/>
      <c r="EBM10" s="301"/>
      <c r="EBN10" s="301"/>
      <c r="EBO10" s="301"/>
      <c r="EBP10" s="301"/>
      <c r="EBQ10" s="301"/>
      <c r="EBR10" s="301"/>
      <c r="EBS10" s="301"/>
      <c r="EBT10" s="301"/>
      <c r="EBU10" s="301"/>
      <c r="EBV10" s="301"/>
      <c r="EBW10" s="301"/>
      <c r="EBX10" s="301"/>
      <c r="EBY10" s="301"/>
      <c r="EBZ10" s="301"/>
      <c r="ECA10" s="301"/>
      <c r="ECB10" s="301"/>
      <c r="ECC10" s="301"/>
      <c r="ECD10" s="301"/>
      <c r="ECE10" s="301"/>
      <c r="ECF10" s="301"/>
      <c r="ECG10" s="301"/>
      <c r="ECH10" s="301"/>
      <c r="ECI10" s="301"/>
      <c r="ECJ10" s="301"/>
      <c r="ECK10" s="301"/>
      <c r="ECL10" s="301"/>
      <c r="ECM10" s="301"/>
      <c r="ECN10" s="301"/>
      <c r="ECO10" s="301"/>
      <c r="ECP10" s="301"/>
      <c r="ECQ10" s="301"/>
      <c r="ECR10" s="301"/>
      <c r="ECS10" s="301"/>
      <c r="ECT10" s="301"/>
      <c r="ECU10" s="301"/>
      <c r="ECV10" s="301"/>
      <c r="ECW10" s="301"/>
      <c r="ECX10" s="301"/>
      <c r="ECY10" s="301"/>
      <c r="ECZ10" s="301"/>
      <c r="EDA10" s="301"/>
      <c r="EDB10" s="301"/>
      <c r="EDC10" s="301"/>
      <c r="EDD10" s="301"/>
      <c r="EDE10" s="301"/>
      <c r="EDF10" s="301"/>
      <c r="EDG10" s="301"/>
      <c r="EDH10" s="301"/>
      <c r="EDI10" s="301"/>
      <c r="EDJ10" s="301"/>
      <c r="EDK10" s="301"/>
      <c r="EDL10" s="301"/>
      <c r="EDM10" s="301"/>
      <c r="EDN10" s="301"/>
      <c r="EDO10" s="301"/>
      <c r="EDP10" s="301"/>
      <c r="EDQ10" s="301"/>
      <c r="EDR10" s="301"/>
      <c r="EDS10" s="301"/>
      <c r="EDT10" s="301"/>
      <c r="EDU10" s="301"/>
      <c r="EDV10" s="301"/>
      <c r="EDW10" s="301"/>
      <c r="EDX10" s="301"/>
      <c r="EDY10" s="301"/>
      <c r="EDZ10" s="301"/>
      <c r="EEA10" s="301"/>
      <c r="EEB10" s="301"/>
      <c r="EEC10" s="301"/>
      <c r="EED10" s="301"/>
      <c r="EEE10" s="301"/>
      <c r="EEF10" s="301"/>
      <c r="EEG10" s="301"/>
      <c r="EEH10" s="301"/>
      <c r="EEI10" s="301"/>
      <c r="EEJ10" s="301"/>
      <c r="EEK10" s="301"/>
      <c r="EEL10" s="301"/>
      <c r="EEM10" s="301"/>
      <c r="EEN10" s="301"/>
      <c r="EEO10" s="301"/>
      <c r="EEP10" s="301"/>
      <c r="EEQ10" s="301"/>
      <c r="EER10" s="301"/>
      <c r="EES10" s="301"/>
      <c r="EET10" s="301"/>
      <c r="EEU10" s="301"/>
      <c r="EEV10" s="301"/>
      <c r="EEW10" s="301"/>
      <c r="EEX10" s="301"/>
      <c r="EEY10" s="301"/>
      <c r="EEZ10" s="301"/>
      <c r="EFA10" s="301"/>
      <c r="EFB10" s="301"/>
      <c r="EFC10" s="301"/>
      <c r="EFD10" s="301"/>
      <c r="EFE10" s="301"/>
      <c r="EFF10" s="301"/>
      <c r="EFG10" s="301"/>
      <c r="EFH10" s="301"/>
      <c r="EFI10" s="301"/>
      <c r="EFJ10" s="301"/>
      <c r="EFK10" s="301"/>
      <c r="EFL10" s="301"/>
      <c r="EFM10" s="301"/>
      <c r="EFN10" s="301"/>
      <c r="EFO10" s="301"/>
      <c r="EFP10" s="301"/>
      <c r="EFQ10" s="301"/>
      <c r="EFR10" s="301"/>
      <c r="EFS10" s="301"/>
      <c r="EFT10" s="301"/>
      <c r="EFU10" s="301"/>
      <c r="EFV10" s="301"/>
      <c r="EFW10" s="301"/>
      <c r="EFX10" s="301"/>
      <c r="EFY10" s="301"/>
      <c r="EFZ10" s="301"/>
      <c r="EGA10" s="301"/>
      <c r="EGB10" s="301"/>
      <c r="EGC10" s="301"/>
      <c r="EGD10" s="301"/>
      <c r="EGE10" s="301"/>
      <c r="EGF10" s="301"/>
      <c r="EGG10" s="301"/>
      <c r="EGH10" s="301"/>
      <c r="EGI10" s="301"/>
      <c r="EGJ10" s="301"/>
      <c r="EGK10" s="301"/>
      <c r="EGL10" s="301"/>
      <c r="EGM10" s="301"/>
      <c r="EGN10" s="301"/>
      <c r="EGO10" s="301"/>
      <c r="EGP10" s="301"/>
      <c r="EGQ10" s="301"/>
      <c r="EGR10" s="301"/>
      <c r="EGS10" s="301"/>
      <c r="EGT10" s="301"/>
      <c r="EGU10" s="301"/>
      <c r="EGV10" s="301"/>
      <c r="EGW10" s="301"/>
      <c r="EGX10" s="301"/>
      <c r="EGY10" s="301"/>
      <c r="EGZ10" s="301"/>
      <c r="EHA10" s="301"/>
      <c r="EHB10" s="301"/>
      <c r="EHC10" s="301"/>
      <c r="EHD10" s="301"/>
      <c r="EHE10" s="301"/>
      <c r="EHF10" s="301"/>
      <c r="EHG10" s="301"/>
      <c r="EHH10" s="301"/>
      <c r="EHI10" s="301"/>
      <c r="EHJ10" s="301"/>
      <c r="EHK10" s="301"/>
      <c r="EHL10" s="301"/>
      <c r="EHM10" s="301"/>
      <c r="EHN10" s="301"/>
      <c r="EHO10" s="301"/>
      <c r="EHP10" s="301"/>
      <c r="EHQ10" s="301"/>
      <c r="EHR10" s="301"/>
      <c r="EHS10" s="301"/>
      <c r="EHT10" s="301"/>
      <c r="EHU10" s="301"/>
      <c r="EHV10" s="301"/>
      <c r="EHW10" s="301"/>
      <c r="EHX10" s="301"/>
      <c r="EHY10" s="301"/>
      <c r="EHZ10" s="301"/>
      <c r="EIA10" s="301"/>
      <c r="EIB10" s="301"/>
      <c r="EIC10" s="301"/>
      <c r="EID10" s="301"/>
      <c r="EIE10" s="301"/>
      <c r="EIF10" s="301"/>
      <c r="EIG10" s="301"/>
      <c r="EIH10" s="301"/>
      <c r="EII10" s="301"/>
      <c r="EIJ10" s="301"/>
      <c r="EIK10" s="301"/>
      <c r="EIL10" s="301"/>
      <c r="EIM10" s="301"/>
      <c r="EIN10" s="301"/>
      <c r="EIO10" s="301"/>
      <c r="EIP10" s="301"/>
      <c r="EIQ10" s="301"/>
      <c r="EIR10" s="301"/>
      <c r="EIS10" s="301"/>
      <c r="EIT10" s="301"/>
      <c r="EIU10" s="301"/>
      <c r="EIV10" s="301"/>
      <c r="EIW10" s="301"/>
      <c r="EIX10" s="301"/>
      <c r="EIY10" s="301"/>
      <c r="EIZ10" s="301"/>
      <c r="EJA10" s="301"/>
      <c r="EJB10" s="301"/>
      <c r="EJC10" s="301"/>
      <c r="EJD10" s="301"/>
      <c r="EJE10" s="301"/>
      <c r="EJF10" s="301"/>
      <c r="EJG10" s="301"/>
      <c r="EJH10" s="301"/>
      <c r="EJI10" s="301"/>
      <c r="EJJ10" s="301"/>
      <c r="EJK10" s="301"/>
      <c r="EJL10" s="301"/>
      <c r="EJM10" s="301"/>
      <c r="EJN10" s="301"/>
      <c r="EJO10" s="301"/>
      <c r="EJP10" s="301"/>
      <c r="EJQ10" s="301"/>
      <c r="EJR10" s="301"/>
      <c r="EJS10" s="301"/>
      <c r="EJT10" s="301"/>
      <c r="EJU10" s="301"/>
      <c r="EJV10" s="301"/>
      <c r="EJW10" s="301"/>
      <c r="EJX10" s="301"/>
      <c r="EJY10" s="301"/>
      <c r="EJZ10" s="301"/>
      <c r="EKA10" s="301"/>
      <c r="EKB10" s="301"/>
      <c r="EKC10" s="301"/>
      <c r="EKD10" s="301"/>
      <c r="EKE10" s="301"/>
      <c r="EKF10" s="301"/>
      <c r="EKG10" s="301"/>
      <c r="EKH10" s="301"/>
      <c r="EKI10" s="301"/>
      <c r="EKJ10" s="301"/>
      <c r="EKK10" s="301"/>
      <c r="EKL10" s="301"/>
      <c r="EKM10" s="301"/>
      <c r="EKN10" s="301"/>
      <c r="EKO10" s="301"/>
      <c r="EKP10" s="301"/>
      <c r="EKQ10" s="301"/>
      <c r="EKR10" s="301"/>
      <c r="EKS10" s="301"/>
      <c r="EKT10" s="301"/>
      <c r="EKU10" s="301"/>
      <c r="EKV10" s="301"/>
      <c r="EKW10" s="301"/>
      <c r="EKX10" s="301"/>
      <c r="EKY10" s="301"/>
      <c r="EKZ10" s="301"/>
      <c r="ELA10" s="301"/>
      <c r="ELB10" s="301"/>
      <c r="ELC10" s="301"/>
      <c r="ELD10" s="301"/>
      <c r="ELE10" s="301"/>
      <c r="ELF10" s="301"/>
      <c r="ELG10" s="301"/>
      <c r="ELH10" s="301"/>
      <c r="ELI10" s="301"/>
      <c r="ELJ10" s="301"/>
      <c r="ELK10" s="301"/>
      <c r="ELL10" s="301"/>
      <c r="ELM10" s="301"/>
      <c r="ELN10" s="301"/>
      <c r="ELO10" s="301"/>
      <c r="ELP10" s="301"/>
      <c r="ELQ10" s="301"/>
      <c r="ELR10" s="301"/>
      <c r="ELS10" s="301"/>
      <c r="ELT10" s="301"/>
      <c r="ELU10" s="301"/>
      <c r="ELV10" s="301"/>
      <c r="ELW10" s="301"/>
      <c r="ELX10" s="301"/>
      <c r="ELY10" s="301"/>
      <c r="ELZ10" s="301"/>
      <c r="EMA10" s="301"/>
      <c r="EMB10" s="301"/>
      <c r="EMC10" s="301"/>
      <c r="EMD10" s="301"/>
      <c r="EME10" s="301"/>
      <c r="EMF10" s="301"/>
      <c r="EMG10" s="301"/>
      <c r="EMH10" s="301"/>
      <c r="EMI10" s="301"/>
      <c r="EMJ10" s="301"/>
      <c r="EMK10" s="301"/>
      <c r="EML10" s="301"/>
      <c r="EMM10" s="301"/>
      <c r="EMN10" s="301"/>
      <c r="EMO10" s="301"/>
      <c r="EMP10" s="301"/>
      <c r="EMQ10" s="301"/>
      <c r="EMR10" s="301"/>
      <c r="EMS10" s="301"/>
      <c r="EMT10" s="301"/>
      <c r="EMU10" s="301"/>
      <c r="EMV10" s="301"/>
      <c r="EMW10" s="301"/>
      <c r="EMX10" s="301"/>
      <c r="EMY10" s="301"/>
      <c r="EMZ10" s="301"/>
      <c r="ENA10" s="301"/>
      <c r="ENB10" s="301"/>
      <c r="ENC10" s="301"/>
      <c r="END10" s="301"/>
      <c r="ENE10" s="301"/>
      <c r="ENF10" s="301"/>
      <c r="ENG10" s="301"/>
      <c r="ENH10" s="301"/>
      <c r="ENI10" s="301"/>
      <c r="ENJ10" s="301"/>
      <c r="ENK10" s="301"/>
      <c r="ENL10" s="301"/>
      <c r="ENM10" s="301"/>
      <c r="ENN10" s="301"/>
      <c r="ENO10" s="301"/>
      <c r="ENP10" s="301"/>
      <c r="ENQ10" s="301"/>
      <c r="ENR10" s="301"/>
      <c r="ENS10" s="301"/>
      <c r="ENT10" s="301"/>
      <c r="ENU10" s="301"/>
      <c r="ENV10" s="301"/>
      <c r="ENW10" s="301"/>
      <c r="ENX10" s="301"/>
      <c r="ENY10" s="301"/>
      <c r="ENZ10" s="301"/>
      <c r="EOA10" s="301"/>
      <c r="EOB10" s="301"/>
      <c r="EOC10" s="301"/>
      <c r="EOD10" s="301"/>
      <c r="EOE10" s="301"/>
      <c r="EOF10" s="301"/>
      <c r="EOG10" s="301"/>
      <c r="EOH10" s="301"/>
      <c r="EOI10" s="301"/>
      <c r="EOJ10" s="301"/>
      <c r="EOK10" s="301"/>
      <c r="EOL10" s="301"/>
      <c r="EOM10" s="301"/>
      <c r="EON10" s="301"/>
      <c r="EOO10" s="301"/>
      <c r="EOP10" s="301"/>
      <c r="EOQ10" s="301"/>
      <c r="EOR10" s="301"/>
      <c r="EOS10" s="301"/>
      <c r="EOT10" s="301"/>
      <c r="EOU10" s="301"/>
      <c r="EOV10" s="301"/>
      <c r="EOW10" s="301"/>
      <c r="EOX10" s="301"/>
      <c r="EOY10" s="301"/>
      <c r="EOZ10" s="301"/>
      <c r="EPA10" s="301"/>
      <c r="EPB10" s="301"/>
      <c r="EPC10" s="301"/>
      <c r="EPD10" s="301"/>
      <c r="EPE10" s="301"/>
      <c r="EPF10" s="301"/>
      <c r="EPG10" s="301"/>
      <c r="EPH10" s="301"/>
      <c r="EPI10" s="301"/>
      <c r="EPJ10" s="301"/>
      <c r="EPK10" s="301"/>
      <c r="EPL10" s="301"/>
      <c r="EPM10" s="301"/>
      <c r="EPN10" s="301"/>
      <c r="EPO10" s="301"/>
      <c r="EPP10" s="301"/>
      <c r="EPQ10" s="301"/>
      <c r="EPR10" s="301"/>
      <c r="EPS10" s="301"/>
      <c r="EPT10" s="301"/>
      <c r="EPU10" s="301"/>
      <c r="EPV10" s="301"/>
      <c r="EPW10" s="301"/>
      <c r="EPX10" s="301"/>
      <c r="EPY10" s="301"/>
      <c r="EPZ10" s="301"/>
      <c r="EQA10" s="301"/>
      <c r="EQB10" s="301"/>
      <c r="EQC10" s="301"/>
      <c r="EQD10" s="301"/>
      <c r="EQE10" s="301"/>
      <c r="EQF10" s="301"/>
      <c r="EQG10" s="301"/>
      <c r="EQH10" s="301"/>
      <c r="EQI10" s="301"/>
      <c r="EQJ10" s="301"/>
      <c r="EQK10" s="301"/>
      <c r="EQL10" s="301"/>
      <c r="EQM10" s="301"/>
      <c r="EQN10" s="301"/>
      <c r="EQO10" s="301"/>
      <c r="EQP10" s="301"/>
      <c r="EQQ10" s="301"/>
      <c r="EQR10" s="301"/>
      <c r="EQS10" s="301"/>
      <c r="EQT10" s="301"/>
      <c r="EQU10" s="301"/>
      <c r="EQV10" s="301"/>
      <c r="EQW10" s="301"/>
      <c r="EQX10" s="301"/>
      <c r="EQY10" s="301"/>
      <c r="EQZ10" s="301"/>
      <c r="ERA10" s="301"/>
      <c r="ERB10" s="301"/>
      <c r="ERC10" s="301"/>
      <c r="ERD10" s="301"/>
      <c r="ERE10" s="301"/>
      <c r="ERF10" s="301"/>
      <c r="ERG10" s="301"/>
      <c r="ERH10" s="301"/>
      <c r="ERI10" s="301"/>
      <c r="ERJ10" s="301"/>
      <c r="ERK10" s="301"/>
      <c r="ERL10" s="301"/>
      <c r="ERM10" s="301"/>
      <c r="ERN10" s="301"/>
      <c r="ERO10" s="301"/>
      <c r="ERP10" s="301"/>
      <c r="ERQ10" s="301"/>
      <c r="ERR10" s="301"/>
      <c r="ERS10" s="301"/>
      <c r="ERT10" s="301"/>
      <c r="ERU10" s="301"/>
      <c r="ERV10" s="301"/>
      <c r="ERW10" s="301"/>
      <c r="ERX10" s="301"/>
      <c r="ERY10" s="301"/>
      <c r="ERZ10" s="301"/>
      <c r="ESA10" s="301"/>
      <c r="ESB10" s="301"/>
      <c r="ESC10" s="301"/>
      <c r="ESD10" s="301"/>
      <c r="ESE10" s="301"/>
      <c r="ESF10" s="301"/>
      <c r="ESG10" s="301"/>
      <c r="ESH10" s="301"/>
      <c r="ESI10" s="301"/>
      <c r="ESJ10" s="301"/>
      <c r="ESK10" s="301"/>
      <c r="ESL10" s="301"/>
      <c r="ESM10" s="301"/>
      <c r="ESN10" s="301"/>
      <c r="ESO10" s="301"/>
      <c r="ESP10" s="301"/>
      <c r="ESQ10" s="301"/>
      <c r="ESR10" s="301"/>
      <c r="ESS10" s="301"/>
      <c r="EST10" s="301"/>
      <c r="ESU10" s="301"/>
      <c r="ESV10" s="301"/>
      <c r="ESW10" s="301"/>
      <c r="ESX10" s="301"/>
      <c r="ESY10" s="301"/>
      <c r="ESZ10" s="301"/>
      <c r="ETA10" s="301"/>
      <c r="ETB10" s="301"/>
      <c r="ETC10" s="301"/>
      <c r="ETD10" s="301"/>
      <c r="ETE10" s="301"/>
      <c r="ETF10" s="301"/>
      <c r="ETG10" s="301"/>
      <c r="ETH10" s="301"/>
      <c r="ETI10" s="301"/>
      <c r="ETJ10" s="301"/>
      <c r="ETK10" s="301"/>
      <c r="ETL10" s="301"/>
      <c r="ETM10" s="301"/>
      <c r="ETN10" s="301"/>
      <c r="ETO10" s="301"/>
      <c r="ETP10" s="301"/>
      <c r="ETQ10" s="301"/>
      <c r="ETR10" s="301"/>
      <c r="ETS10" s="301"/>
      <c r="ETT10" s="301"/>
      <c r="ETU10" s="301"/>
      <c r="ETV10" s="301"/>
      <c r="ETW10" s="301"/>
      <c r="ETX10" s="301"/>
      <c r="ETY10" s="301"/>
      <c r="ETZ10" s="301"/>
      <c r="EUA10" s="301"/>
      <c r="EUB10" s="301"/>
      <c r="EUC10" s="301"/>
      <c r="EUD10" s="301"/>
      <c r="EUE10" s="301"/>
      <c r="EUF10" s="301"/>
      <c r="EUG10" s="301"/>
      <c r="EUH10" s="301"/>
      <c r="EUI10" s="301"/>
      <c r="EUJ10" s="301"/>
      <c r="EUK10" s="301"/>
      <c r="EUL10" s="301"/>
      <c r="EUM10" s="301"/>
      <c r="EUN10" s="301"/>
      <c r="EUO10" s="301"/>
      <c r="EUP10" s="301"/>
      <c r="EUQ10" s="301"/>
      <c r="EUR10" s="301"/>
      <c r="EUS10" s="301"/>
      <c r="EUT10" s="301"/>
      <c r="EUU10" s="301"/>
      <c r="EUV10" s="301"/>
      <c r="EUW10" s="301"/>
      <c r="EUX10" s="301"/>
      <c r="EUY10" s="301"/>
      <c r="EUZ10" s="301"/>
      <c r="EVA10" s="301"/>
      <c r="EVB10" s="301"/>
      <c r="EVC10" s="301"/>
      <c r="EVD10" s="301"/>
      <c r="EVE10" s="301"/>
      <c r="EVF10" s="301"/>
      <c r="EVG10" s="301"/>
      <c r="EVH10" s="301"/>
      <c r="EVI10" s="301"/>
      <c r="EVJ10" s="301"/>
      <c r="EVK10" s="301"/>
      <c r="EVL10" s="301"/>
      <c r="EVM10" s="301"/>
      <c r="EVN10" s="301"/>
      <c r="EVO10" s="301"/>
      <c r="EVP10" s="301"/>
      <c r="EVQ10" s="301"/>
      <c r="EVR10" s="301"/>
      <c r="EVS10" s="301"/>
      <c r="EVT10" s="301"/>
      <c r="EVU10" s="301"/>
      <c r="EVV10" s="301"/>
      <c r="EVW10" s="301"/>
      <c r="EVX10" s="301"/>
      <c r="EVY10" s="301"/>
      <c r="EVZ10" s="301"/>
      <c r="EWA10" s="301"/>
      <c r="EWB10" s="301"/>
      <c r="EWC10" s="301"/>
      <c r="EWD10" s="301"/>
      <c r="EWE10" s="301"/>
      <c r="EWF10" s="301"/>
      <c r="EWG10" s="301"/>
      <c r="EWH10" s="301"/>
      <c r="EWI10" s="301"/>
      <c r="EWJ10" s="301"/>
      <c r="EWK10" s="301"/>
      <c r="EWL10" s="301"/>
      <c r="EWM10" s="301"/>
      <c r="EWN10" s="301"/>
      <c r="EWO10" s="301"/>
      <c r="EWP10" s="301"/>
    </row>
    <row r="11" spans="1:3994" s="108" customFormat="1" ht="36">
      <c r="A11" s="835"/>
      <c r="B11" s="95">
        <v>20</v>
      </c>
      <c r="C11" s="95" t="s">
        <v>192</v>
      </c>
      <c r="D11" s="96" t="s">
        <v>193</v>
      </c>
      <c r="E11" s="95" t="s">
        <v>194</v>
      </c>
      <c r="F11" s="96" t="s">
        <v>195</v>
      </c>
      <c r="G11" s="95" t="s">
        <v>196</v>
      </c>
      <c r="H11" s="97" t="s">
        <v>197</v>
      </c>
      <c r="I11" s="98" t="s">
        <v>198</v>
      </c>
      <c r="J11" s="98">
        <v>3033312</v>
      </c>
      <c r="K11" s="111" t="s">
        <v>211</v>
      </c>
      <c r="L11" s="100" t="s">
        <v>209</v>
      </c>
      <c r="M11" s="98">
        <v>5000028</v>
      </c>
      <c r="N11" s="111" t="s">
        <v>212</v>
      </c>
      <c r="O11" s="100" t="s">
        <v>209</v>
      </c>
      <c r="P11" s="101">
        <f>'[1]PROGRAMACION ANUAL -2012'!$AA$248</f>
        <v>2856</v>
      </c>
      <c r="Q11" s="110"/>
      <c r="R11" s="109"/>
      <c r="S11" s="104"/>
      <c r="T11" s="105"/>
      <c r="U11" s="106"/>
      <c r="V11" s="107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  <c r="IN11" s="301"/>
      <c r="IO11" s="301"/>
      <c r="IP11" s="301"/>
      <c r="IQ11" s="301"/>
      <c r="IR11" s="301"/>
      <c r="IS11" s="301"/>
      <c r="IT11" s="301"/>
      <c r="IU11" s="301"/>
      <c r="IV11" s="301"/>
      <c r="IW11" s="301"/>
      <c r="IX11" s="301"/>
      <c r="IY11" s="301"/>
      <c r="IZ11" s="301"/>
      <c r="JA11" s="301"/>
      <c r="JB11" s="301"/>
      <c r="JC11" s="301"/>
      <c r="JD11" s="301"/>
      <c r="JE11" s="301"/>
      <c r="JF11" s="301"/>
      <c r="JG11" s="301"/>
      <c r="JH11" s="301"/>
      <c r="JI11" s="301"/>
      <c r="JJ11" s="301"/>
      <c r="JK11" s="301"/>
      <c r="JL11" s="301"/>
      <c r="JM11" s="301"/>
      <c r="JN11" s="301"/>
      <c r="JO11" s="301"/>
      <c r="JP11" s="301"/>
      <c r="JQ11" s="301"/>
      <c r="JR11" s="301"/>
      <c r="JS11" s="301"/>
      <c r="JT11" s="301"/>
      <c r="JU11" s="301"/>
      <c r="JV11" s="301"/>
      <c r="JW11" s="301"/>
      <c r="JX11" s="301"/>
      <c r="JY11" s="301"/>
      <c r="JZ11" s="301"/>
      <c r="KA11" s="301"/>
      <c r="KB11" s="301"/>
      <c r="KC11" s="301"/>
      <c r="KD11" s="301"/>
      <c r="KE11" s="301"/>
      <c r="KF11" s="301"/>
      <c r="KG11" s="301"/>
      <c r="KH11" s="301"/>
      <c r="KI11" s="301"/>
      <c r="KJ11" s="301"/>
      <c r="KK11" s="301"/>
      <c r="KL11" s="301"/>
      <c r="KM11" s="301"/>
      <c r="KN11" s="301"/>
      <c r="KO11" s="301"/>
      <c r="KP11" s="301"/>
      <c r="KQ11" s="301"/>
      <c r="KR11" s="301"/>
      <c r="KS11" s="301"/>
      <c r="KT11" s="301"/>
      <c r="KU11" s="301"/>
      <c r="KV11" s="301"/>
      <c r="KW11" s="301"/>
      <c r="KX11" s="301"/>
      <c r="KY11" s="301"/>
      <c r="KZ11" s="301"/>
      <c r="LA11" s="301"/>
      <c r="LB11" s="301"/>
      <c r="LC11" s="301"/>
      <c r="LD11" s="301"/>
      <c r="LE11" s="301"/>
      <c r="LF11" s="301"/>
      <c r="LG11" s="301"/>
      <c r="LH11" s="301"/>
      <c r="LI11" s="301"/>
      <c r="LJ11" s="301"/>
      <c r="LK11" s="301"/>
      <c r="LL11" s="301"/>
      <c r="LM11" s="301"/>
      <c r="LN11" s="301"/>
      <c r="LO11" s="301"/>
      <c r="LP11" s="301"/>
      <c r="LQ11" s="301"/>
      <c r="LR11" s="301"/>
      <c r="LS11" s="301"/>
      <c r="LT11" s="301"/>
      <c r="LU11" s="301"/>
      <c r="LV11" s="301"/>
      <c r="LW11" s="301"/>
      <c r="LX11" s="301"/>
      <c r="LY11" s="301"/>
      <c r="LZ11" s="301"/>
      <c r="MA11" s="301"/>
      <c r="MB11" s="301"/>
      <c r="MC11" s="301"/>
      <c r="MD11" s="301"/>
      <c r="ME11" s="301"/>
      <c r="MF11" s="301"/>
      <c r="MG11" s="301"/>
      <c r="MH11" s="301"/>
      <c r="MI11" s="301"/>
      <c r="MJ11" s="301"/>
      <c r="MK11" s="301"/>
      <c r="ML11" s="301"/>
      <c r="MM11" s="301"/>
      <c r="MN11" s="301"/>
      <c r="MO11" s="301"/>
      <c r="MP11" s="301"/>
      <c r="MQ11" s="301"/>
      <c r="MR11" s="301"/>
      <c r="MS11" s="301"/>
      <c r="MT11" s="301"/>
      <c r="MU11" s="301"/>
      <c r="MV11" s="301"/>
      <c r="MW11" s="301"/>
      <c r="MX11" s="301"/>
      <c r="MY11" s="301"/>
      <c r="MZ11" s="301"/>
      <c r="NA11" s="301"/>
      <c r="NB11" s="301"/>
      <c r="NC11" s="301"/>
      <c r="ND11" s="301"/>
      <c r="NE11" s="301"/>
      <c r="NF11" s="301"/>
      <c r="NG11" s="301"/>
      <c r="NH11" s="301"/>
      <c r="NI11" s="301"/>
      <c r="NJ11" s="301"/>
      <c r="NK11" s="301"/>
      <c r="NL11" s="301"/>
      <c r="NM11" s="301"/>
      <c r="NN11" s="301"/>
      <c r="NO11" s="301"/>
      <c r="NP11" s="301"/>
      <c r="NQ11" s="301"/>
      <c r="NR11" s="301"/>
      <c r="NS11" s="301"/>
      <c r="NT11" s="301"/>
      <c r="NU11" s="301"/>
      <c r="NV11" s="301"/>
      <c r="NW11" s="301"/>
      <c r="NX11" s="301"/>
      <c r="NY11" s="301"/>
      <c r="NZ11" s="301"/>
      <c r="OA11" s="301"/>
      <c r="OB11" s="301"/>
      <c r="OC11" s="301"/>
      <c r="OD11" s="301"/>
      <c r="OE11" s="301"/>
      <c r="OF11" s="301"/>
      <c r="OG11" s="301"/>
      <c r="OH11" s="301"/>
      <c r="OI11" s="301"/>
      <c r="OJ11" s="301"/>
      <c r="OK11" s="301"/>
      <c r="OL11" s="301"/>
      <c r="OM11" s="301"/>
      <c r="ON11" s="301"/>
      <c r="OO11" s="301"/>
      <c r="OP11" s="301"/>
      <c r="OQ11" s="301"/>
      <c r="OR11" s="301"/>
      <c r="OS11" s="301"/>
      <c r="OT11" s="301"/>
      <c r="OU11" s="301"/>
      <c r="OV11" s="301"/>
      <c r="OW11" s="301"/>
      <c r="OX11" s="301"/>
      <c r="OY11" s="301"/>
      <c r="OZ11" s="301"/>
      <c r="PA11" s="301"/>
      <c r="PB11" s="301"/>
      <c r="PC11" s="301"/>
      <c r="PD11" s="301"/>
      <c r="PE11" s="301"/>
      <c r="PF11" s="301"/>
      <c r="PG11" s="301"/>
      <c r="PH11" s="301"/>
      <c r="PI11" s="301"/>
      <c r="PJ11" s="301"/>
      <c r="PK11" s="301"/>
      <c r="PL11" s="301"/>
      <c r="PM11" s="301"/>
      <c r="PN11" s="301"/>
      <c r="PO11" s="301"/>
      <c r="PP11" s="301"/>
      <c r="PQ11" s="301"/>
      <c r="PR11" s="301"/>
      <c r="PS11" s="301"/>
      <c r="PT11" s="301"/>
      <c r="PU11" s="301"/>
      <c r="PV11" s="301"/>
      <c r="PW11" s="301"/>
      <c r="PX11" s="301"/>
      <c r="PY11" s="301"/>
      <c r="PZ11" s="301"/>
      <c r="QA11" s="301"/>
      <c r="QB11" s="301"/>
      <c r="QC11" s="301"/>
      <c r="QD11" s="301"/>
      <c r="QE11" s="301"/>
      <c r="QF11" s="301"/>
      <c r="QG11" s="301"/>
      <c r="QH11" s="301"/>
      <c r="QI11" s="301"/>
      <c r="QJ11" s="301"/>
      <c r="QK11" s="301"/>
      <c r="QL11" s="301"/>
      <c r="QM11" s="301"/>
      <c r="QN11" s="301"/>
      <c r="QO11" s="301"/>
      <c r="QP11" s="301"/>
      <c r="QQ11" s="301"/>
      <c r="QR11" s="301"/>
      <c r="QS11" s="301"/>
      <c r="QT11" s="301"/>
      <c r="QU11" s="301"/>
      <c r="QV11" s="301"/>
      <c r="QW11" s="301"/>
      <c r="QX11" s="301"/>
      <c r="QY11" s="301"/>
      <c r="QZ11" s="301"/>
      <c r="RA11" s="301"/>
      <c r="RB11" s="301"/>
      <c r="RC11" s="301"/>
      <c r="RD11" s="301"/>
      <c r="RE11" s="301"/>
      <c r="RF11" s="301"/>
      <c r="RG11" s="301"/>
      <c r="RH11" s="301"/>
      <c r="RI11" s="301"/>
      <c r="RJ11" s="301"/>
      <c r="RK11" s="301"/>
      <c r="RL11" s="301"/>
      <c r="RM11" s="301"/>
      <c r="RN11" s="301"/>
      <c r="RO11" s="301"/>
      <c r="RP11" s="301"/>
      <c r="RQ11" s="301"/>
      <c r="RR11" s="301"/>
      <c r="RS11" s="301"/>
      <c r="RT11" s="301"/>
      <c r="RU11" s="301"/>
      <c r="RV11" s="301"/>
      <c r="RW11" s="301"/>
      <c r="RX11" s="301"/>
      <c r="RY11" s="301"/>
      <c r="RZ11" s="301"/>
      <c r="SA11" s="301"/>
      <c r="SB11" s="301"/>
      <c r="SC11" s="301"/>
      <c r="SD11" s="301"/>
      <c r="SE11" s="301"/>
      <c r="SF11" s="301"/>
      <c r="SG11" s="301"/>
      <c r="SH11" s="301"/>
      <c r="SI11" s="301"/>
      <c r="SJ11" s="301"/>
      <c r="SK11" s="301"/>
      <c r="SL11" s="301"/>
      <c r="SM11" s="301"/>
      <c r="SN11" s="301"/>
      <c r="SO11" s="301"/>
      <c r="SP11" s="301"/>
      <c r="SQ11" s="301"/>
      <c r="SR11" s="301"/>
      <c r="SS11" s="301"/>
      <c r="ST11" s="301"/>
      <c r="SU11" s="301"/>
      <c r="SV11" s="301"/>
      <c r="SW11" s="301"/>
      <c r="SX11" s="301"/>
      <c r="SY11" s="301"/>
      <c r="SZ11" s="301"/>
      <c r="TA11" s="301"/>
      <c r="TB11" s="301"/>
      <c r="TC11" s="301"/>
      <c r="TD11" s="301"/>
      <c r="TE11" s="301"/>
      <c r="TF11" s="301"/>
      <c r="TG11" s="301"/>
      <c r="TH11" s="301"/>
      <c r="TI11" s="301"/>
      <c r="TJ11" s="301"/>
      <c r="TK11" s="301"/>
      <c r="TL11" s="301"/>
      <c r="TM11" s="301"/>
      <c r="TN11" s="301"/>
      <c r="TO11" s="301"/>
      <c r="TP11" s="301"/>
      <c r="TQ11" s="301"/>
      <c r="TR11" s="301"/>
      <c r="TS11" s="301"/>
      <c r="TT11" s="301"/>
      <c r="TU11" s="301"/>
      <c r="TV11" s="301"/>
      <c r="TW11" s="301"/>
      <c r="TX11" s="301"/>
      <c r="TY11" s="301"/>
      <c r="TZ11" s="301"/>
      <c r="UA11" s="301"/>
      <c r="UB11" s="301"/>
      <c r="UC11" s="301"/>
      <c r="UD11" s="301"/>
      <c r="UE11" s="301"/>
      <c r="UF11" s="301"/>
      <c r="UG11" s="301"/>
      <c r="UH11" s="301"/>
      <c r="UI11" s="301"/>
      <c r="UJ11" s="301"/>
      <c r="UK11" s="301"/>
      <c r="UL11" s="301"/>
      <c r="UM11" s="301"/>
      <c r="UN11" s="301"/>
      <c r="UO11" s="301"/>
      <c r="UP11" s="301"/>
      <c r="UQ11" s="301"/>
      <c r="UR11" s="301"/>
      <c r="US11" s="301"/>
      <c r="UT11" s="301"/>
      <c r="UU11" s="301"/>
      <c r="UV11" s="301"/>
      <c r="UW11" s="301"/>
      <c r="UX11" s="301"/>
      <c r="UY11" s="301"/>
      <c r="UZ11" s="301"/>
      <c r="VA11" s="301"/>
      <c r="VB11" s="301"/>
      <c r="VC11" s="301"/>
      <c r="VD11" s="301"/>
      <c r="VE11" s="301"/>
      <c r="VF11" s="301"/>
      <c r="VG11" s="301"/>
      <c r="VH11" s="301"/>
      <c r="VI11" s="301"/>
      <c r="VJ11" s="301"/>
      <c r="VK11" s="301"/>
      <c r="VL11" s="301"/>
      <c r="VM11" s="301"/>
      <c r="VN11" s="301"/>
      <c r="VO11" s="301"/>
      <c r="VP11" s="301"/>
      <c r="VQ11" s="301"/>
      <c r="VR11" s="301"/>
      <c r="VS11" s="301"/>
      <c r="VT11" s="301"/>
      <c r="VU11" s="301"/>
      <c r="VV11" s="301"/>
      <c r="VW11" s="301"/>
      <c r="VX11" s="301"/>
      <c r="VY11" s="301"/>
      <c r="VZ11" s="301"/>
      <c r="WA11" s="301"/>
      <c r="WB11" s="301"/>
      <c r="WC11" s="301"/>
      <c r="WD11" s="301"/>
      <c r="WE11" s="301"/>
      <c r="WF11" s="301"/>
      <c r="WG11" s="301"/>
      <c r="WH11" s="301"/>
      <c r="WI11" s="301"/>
      <c r="WJ11" s="301"/>
      <c r="WK11" s="301"/>
      <c r="WL11" s="301"/>
      <c r="WM11" s="301"/>
      <c r="WN11" s="301"/>
      <c r="WO11" s="301"/>
      <c r="WP11" s="301"/>
      <c r="WQ11" s="301"/>
      <c r="WR11" s="301"/>
      <c r="WS11" s="301"/>
      <c r="WT11" s="301"/>
      <c r="WU11" s="301"/>
      <c r="WV11" s="301"/>
      <c r="WW11" s="301"/>
      <c r="WX11" s="301"/>
      <c r="WY11" s="301"/>
      <c r="WZ11" s="301"/>
      <c r="XA11" s="301"/>
      <c r="XB11" s="301"/>
      <c r="XC11" s="301"/>
      <c r="XD11" s="301"/>
      <c r="XE11" s="301"/>
      <c r="XF11" s="301"/>
      <c r="XG11" s="301"/>
      <c r="XH11" s="301"/>
      <c r="XI11" s="301"/>
      <c r="XJ11" s="301"/>
      <c r="XK11" s="301"/>
      <c r="XL11" s="301"/>
      <c r="XM11" s="301"/>
      <c r="XN11" s="301"/>
      <c r="XO11" s="301"/>
      <c r="XP11" s="301"/>
      <c r="XQ11" s="301"/>
      <c r="XR11" s="301"/>
      <c r="XS11" s="301"/>
      <c r="XT11" s="301"/>
      <c r="XU11" s="301"/>
      <c r="XV11" s="301"/>
      <c r="XW11" s="301"/>
      <c r="XX11" s="301"/>
      <c r="XY11" s="301"/>
      <c r="XZ11" s="301"/>
      <c r="YA11" s="301"/>
      <c r="YB11" s="301"/>
      <c r="YC11" s="301"/>
      <c r="YD11" s="301"/>
      <c r="YE11" s="301"/>
      <c r="YF11" s="301"/>
      <c r="YG11" s="301"/>
      <c r="YH11" s="301"/>
      <c r="YI11" s="301"/>
      <c r="YJ11" s="301"/>
      <c r="YK11" s="301"/>
      <c r="YL11" s="301"/>
      <c r="YM11" s="301"/>
      <c r="YN11" s="301"/>
      <c r="YO11" s="301"/>
      <c r="YP11" s="301"/>
      <c r="YQ11" s="301"/>
      <c r="YR11" s="301"/>
      <c r="YS11" s="301"/>
      <c r="YT11" s="301"/>
      <c r="YU11" s="301"/>
      <c r="YV11" s="301"/>
      <c r="YW11" s="301"/>
      <c r="YX11" s="301"/>
      <c r="YY11" s="301"/>
      <c r="YZ11" s="301"/>
      <c r="ZA11" s="301"/>
      <c r="ZB11" s="301"/>
      <c r="ZC11" s="301"/>
      <c r="ZD11" s="301"/>
      <c r="ZE11" s="301"/>
      <c r="ZF11" s="301"/>
      <c r="ZG11" s="301"/>
      <c r="ZH11" s="301"/>
      <c r="ZI11" s="301"/>
      <c r="ZJ11" s="301"/>
      <c r="ZK11" s="301"/>
      <c r="ZL11" s="301"/>
      <c r="ZM11" s="301"/>
      <c r="ZN11" s="301"/>
      <c r="ZO11" s="301"/>
      <c r="ZP11" s="301"/>
      <c r="ZQ11" s="301"/>
      <c r="ZR11" s="301"/>
      <c r="ZS11" s="301"/>
      <c r="ZT11" s="301"/>
      <c r="ZU11" s="301"/>
      <c r="ZV11" s="301"/>
      <c r="ZW11" s="301"/>
      <c r="ZX11" s="301"/>
      <c r="ZY11" s="301"/>
      <c r="ZZ11" s="301"/>
      <c r="AAA11" s="301"/>
      <c r="AAB11" s="301"/>
      <c r="AAC11" s="301"/>
      <c r="AAD11" s="301"/>
      <c r="AAE11" s="301"/>
      <c r="AAF11" s="301"/>
      <c r="AAG11" s="301"/>
      <c r="AAH11" s="301"/>
      <c r="AAI11" s="301"/>
      <c r="AAJ11" s="301"/>
      <c r="AAK11" s="301"/>
      <c r="AAL11" s="301"/>
      <c r="AAM11" s="301"/>
      <c r="AAN11" s="301"/>
      <c r="AAO11" s="301"/>
      <c r="AAP11" s="301"/>
      <c r="AAQ11" s="301"/>
      <c r="AAR11" s="301"/>
      <c r="AAS11" s="301"/>
      <c r="AAT11" s="301"/>
      <c r="AAU11" s="301"/>
      <c r="AAV11" s="301"/>
      <c r="AAW11" s="301"/>
      <c r="AAX11" s="301"/>
      <c r="AAY11" s="301"/>
      <c r="AAZ11" s="301"/>
      <c r="ABA11" s="301"/>
      <c r="ABB11" s="301"/>
      <c r="ABC11" s="301"/>
      <c r="ABD11" s="301"/>
      <c r="ABE11" s="301"/>
      <c r="ABF11" s="301"/>
      <c r="ABG11" s="301"/>
      <c r="ABH11" s="301"/>
      <c r="ABI11" s="301"/>
      <c r="ABJ11" s="301"/>
      <c r="ABK11" s="301"/>
      <c r="ABL11" s="301"/>
      <c r="ABM11" s="301"/>
      <c r="ABN11" s="301"/>
      <c r="ABO11" s="301"/>
      <c r="ABP11" s="301"/>
      <c r="ABQ11" s="301"/>
      <c r="ABR11" s="301"/>
      <c r="ABS11" s="301"/>
      <c r="ABT11" s="301"/>
      <c r="ABU11" s="301"/>
      <c r="ABV11" s="301"/>
      <c r="ABW11" s="301"/>
      <c r="ABX11" s="301"/>
      <c r="ABY11" s="301"/>
      <c r="ABZ11" s="301"/>
      <c r="ACA11" s="301"/>
      <c r="ACB11" s="301"/>
      <c r="ACC11" s="301"/>
      <c r="ACD11" s="301"/>
      <c r="ACE11" s="301"/>
      <c r="ACF11" s="301"/>
      <c r="ACG11" s="301"/>
      <c r="ACH11" s="301"/>
      <c r="ACI11" s="301"/>
      <c r="ACJ11" s="301"/>
      <c r="ACK11" s="301"/>
      <c r="ACL11" s="301"/>
      <c r="ACM11" s="301"/>
      <c r="ACN11" s="301"/>
      <c r="ACO11" s="301"/>
      <c r="ACP11" s="301"/>
      <c r="ACQ11" s="301"/>
      <c r="ACR11" s="301"/>
      <c r="ACS11" s="301"/>
      <c r="ACT11" s="301"/>
      <c r="ACU11" s="301"/>
      <c r="ACV11" s="301"/>
      <c r="ACW11" s="301"/>
      <c r="ACX11" s="301"/>
      <c r="ACY11" s="301"/>
      <c r="ACZ11" s="301"/>
      <c r="ADA11" s="301"/>
      <c r="ADB11" s="301"/>
      <c r="ADC11" s="301"/>
      <c r="ADD11" s="301"/>
      <c r="ADE11" s="301"/>
      <c r="ADF11" s="301"/>
      <c r="ADG11" s="301"/>
      <c r="ADH11" s="301"/>
      <c r="ADI11" s="301"/>
      <c r="ADJ11" s="301"/>
      <c r="ADK11" s="301"/>
      <c r="ADL11" s="301"/>
      <c r="ADM11" s="301"/>
      <c r="ADN11" s="301"/>
      <c r="ADO11" s="301"/>
      <c r="ADP11" s="301"/>
      <c r="ADQ11" s="301"/>
      <c r="ADR11" s="301"/>
      <c r="ADS11" s="301"/>
      <c r="ADT11" s="301"/>
      <c r="ADU11" s="301"/>
      <c r="ADV11" s="301"/>
      <c r="ADW11" s="301"/>
      <c r="ADX11" s="301"/>
      <c r="ADY11" s="301"/>
      <c r="ADZ11" s="301"/>
      <c r="AEA11" s="301"/>
      <c r="AEB11" s="301"/>
      <c r="AEC11" s="301"/>
      <c r="AED11" s="301"/>
      <c r="AEE11" s="301"/>
      <c r="AEF11" s="301"/>
      <c r="AEG11" s="301"/>
      <c r="AEH11" s="301"/>
      <c r="AEI11" s="301"/>
      <c r="AEJ11" s="301"/>
      <c r="AEK11" s="301"/>
      <c r="AEL11" s="301"/>
      <c r="AEM11" s="301"/>
      <c r="AEN11" s="301"/>
      <c r="AEO11" s="301"/>
      <c r="AEP11" s="301"/>
      <c r="AEQ11" s="301"/>
      <c r="AER11" s="301"/>
      <c r="AES11" s="301"/>
      <c r="AET11" s="301"/>
      <c r="AEU11" s="301"/>
      <c r="AEV11" s="301"/>
      <c r="AEW11" s="301"/>
      <c r="AEX11" s="301"/>
      <c r="AEY11" s="301"/>
      <c r="AEZ11" s="301"/>
      <c r="AFA11" s="301"/>
      <c r="AFB11" s="301"/>
      <c r="AFC11" s="301"/>
      <c r="AFD11" s="301"/>
      <c r="AFE11" s="301"/>
      <c r="AFF11" s="301"/>
      <c r="AFG11" s="301"/>
      <c r="AFH11" s="301"/>
      <c r="AFI11" s="301"/>
      <c r="AFJ11" s="301"/>
      <c r="AFK11" s="301"/>
      <c r="AFL11" s="301"/>
      <c r="AFM11" s="301"/>
      <c r="AFN11" s="301"/>
      <c r="AFO11" s="301"/>
      <c r="AFP11" s="301"/>
      <c r="AFQ11" s="301"/>
      <c r="AFR11" s="301"/>
      <c r="AFS11" s="301"/>
      <c r="AFT11" s="301"/>
      <c r="AFU11" s="301"/>
      <c r="AFV11" s="301"/>
      <c r="AFW11" s="301"/>
      <c r="AFX11" s="301"/>
      <c r="AFY11" s="301"/>
      <c r="AFZ11" s="301"/>
      <c r="AGA11" s="301"/>
      <c r="AGB11" s="301"/>
      <c r="AGC11" s="301"/>
      <c r="AGD11" s="301"/>
      <c r="AGE11" s="301"/>
      <c r="AGF11" s="301"/>
      <c r="AGG11" s="301"/>
      <c r="AGH11" s="301"/>
      <c r="AGI11" s="301"/>
      <c r="AGJ11" s="301"/>
      <c r="AGK11" s="301"/>
      <c r="AGL11" s="301"/>
      <c r="AGM11" s="301"/>
      <c r="AGN11" s="301"/>
      <c r="AGO11" s="301"/>
      <c r="AGP11" s="301"/>
      <c r="AGQ11" s="301"/>
      <c r="AGR11" s="301"/>
      <c r="AGS11" s="301"/>
      <c r="AGT11" s="301"/>
      <c r="AGU11" s="301"/>
      <c r="AGV11" s="301"/>
      <c r="AGW11" s="301"/>
      <c r="AGX11" s="301"/>
      <c r="AGY11" s="301"/>
      <c r="AGZ11" s="301"/>
      <c r="AHA11" s="301"/>
      <c r="AHB11" s="301"/>
      <c r="AHC11" s="301"/>
      <c r="AHD11" s="301"/>
      <c r="AHE11" s="301"/>
      <c r="AHF11" s="301"/>
      <c r="AHG11" s="301"/>
      <c r="AHH11" s="301"/>
      <c r="AHI11" s="301"/>
      <c r="AHJ11" s="301"/>
      <c r="AHK11" s="301"/>
      <c r="AHL11" s="301"/>
      <c r="AHM11" s="301"/>
      <c r="AHN11" s="301"/>
      <c r="AHO11" s="301"/>
      <c r="AHP11" s="301"/>
      <c r="AHQ11" s="301"/>
      <c r="AHR11" s="301"/>
      <c r="AHS11" s="301"/>
      <c r="AHT11" s="301"/>
      <c r="AHU11" s="301"/>
      <c r="AHV11" s="301"/>
      <c r="AHW11" s="301"/>
      <c r="AHX11" s="301"/>
      <c r="AHY11" s="301"/>
      <c r="AHZ11" s="301"/>
      <c r="AIA11" s="301"/>
      <c r="AIB11" s="301"/>
      <c r="AIC11" s="301"/>
      <c r="AID11" s="301"/>
      <c r="AIE11" s="301"/>
      <c r="AIF11" s="301"/>
      <c r="AIG11" s="301"/>
      <c r="AIH11" s="301"/>
      <c r="AII11" s="301"/>
      <c r="AIJ11" s="301"/>
      <c r="AIK11" s="301"/>
      <c r="AIL11" s="301"/>
      <c r="AIM11" s="301"/>
      <c r="AIN11" s="301"/>
      <c r="AIO11" s="301"/>
      <c r="AIP11" s="301"/>
      <c r="AIQ11" s="301"/>
      <c r="AIR11" s="301"/>
      <c r="AIS11" s="301"/>
      <c r="AIT11" s="301"/>
      <c r="AIU11" s="301"/>
      <c r="AIV11" s="301"/>
      <c r="AIW11" s="301"/>
      <c r="AIX11" s="301"/>
      <c r="AIY11" s="301"/>
      <c r="AIZ11" s="301"/>
      <c r="AJA11" s="301"/>
      <c r="AJB11" s="301"/>
      <c r="AJC11" s="301"/>
      <c r="AJD11" s="301"/>
      <c r="AJE11" s="301"/>
      <c r="AJF11" s="301"/>
      <c r="AJG11" s="301"/>
      <c r="AJH11" s="301"/>
      <c r="AJI11" s="301"/>
      <c r="AJJ11" s="301"/>
      <c r="AJK11" s="301"/>
      <c r="AJL11" s="301"/>
      <c r="AJM11" s="301"/>
      <c r="AJN11" s="301"/>
      <c r="AJO11" s="301"/>
      <c r="AJP11" s="301"/>
      <c r="AJQ11" s="301"/>
      <c r="AJR11" s="301"/>
      <c r="AJS11" s="301"/>
      <c r="AJT11" s="301"/>
      <c r="AJU11" s="301"/>
      <c r="AJV11" s="301"/>
      <c r="AJW11" s="301"/>
      <c r="AJX11" s="301"/>
      <c r="AJY11" s="301"/>
      <c r="AJZ11" s="301"/>
      <c r="AKA11" s="301"/>
      <c r="AKB11" s="301"/>
      <c r="AKC11" s="301"/>
      <c r="AKD11" s="301"/>
      <c r="AKE11" s="301"/>
      <c r="AKF11" s="301"/>
      <c r="AKG11" s="301"/>
      <c r="AKH11" s="301"/>
      <c r="AKI11" s="301"/>
      <c r="AKJ11" s="301"/>
      <c r="AKK11" s="301"/>
      <c r="AKL11" s="301"/>
      <c r="AKM11" s="301"/>
      <c r="AKN11" s="301"/>
      <c r="AKO11" s="301"/>
      <c r="AKP11" s="301"/>
      <c r="AKQ11" s="301"/>
      <c r="AKR11" s="301"/>
      <c r="AKS11" s="301"/>
      <c r="AKT11" s="301"/>
      <c r="AKU11" s="301"/>
      <c r="AKV11" s="301"/>
      <c r="AKW11" s="301"/>
      <c r="AKX11" s="301"/>
      <c r="AKY11" s="301"/>
      <c r="AKZ11" s="301"/>
      <c r="ALA11" s="301"/>
      <c r="ALB11" s="301"/>
      <c r="ALC11" s="301"/>
      <c r="ALD11" s="301"/>
      <c r="ALE11" s="301"/>
      <c r="ALF11" s="301"/>
      <c r="ALG11" s="301"/>
      <c r="ALH11" s="301"/>
      <c r="ALI11" s="301"/>
      <c r="ALJ11" s="301"/>
      <c r="ALK11" s="301"/>
      <c r="ALL11" s="301"/>
      <c r="ALM11" s="301"/>
      <c r="ALN11" s="301"/>
      <c r="ALO11" s="301"/>
      <c r="ALP11" s="301"/>
      <c r="ALQ11" s="301"/>
      <c r="ALR11" s="301"/>
      <c r="ALS11" s="301"/>
      <c r="ALT11" s="301"/>
      <c r="ALU11" s="301"/>
      <c r="ALV11" s="301"/>
      <c r="ALW11" s="301"/>
      <c r="ALX11" s="301"/>
      <c r="ALY11" s="301"/>
      <c r="ALZ11" s="301"/>
      <c r="AMA11" s="301"/>
      <c r="AMB11" s="301"/>
      <c r="AMC11" s="301"/>
      <c r="AMD11" s="301"/>
      <c r="AME11" s="301"/>
      <c r="AMF11" s="301"/>
      <c r="AMG11" s="301"/>
      <c r="AMH11" s="301"/>
      <c r="AMI11" s="301"/>
      <c r="AMJ11" s="301"/>
      <c r="AMK11" s="301"/>
      <c r="AML11" s="301"/>
      <c r="AMM11" s="301"/>
      <c r="AMN11" s="301"/>
      <c r="AMO11" s="301"/>
      <c r="AMP11" s="301"/>
      <c r="AMQ11" s="301"/>
      <c r="AMR11" s="301"/>
      <c r="AMS11" s="301"/>
      <c r="AMT11" s="301"/>
      <c r="AMU11" s="301"/>
      <c r="AMV11" s="301"/>
      <c r="AMW11" s="301"/>
      <c r="AMX11" s="301"/>
      <c r="AMY11" s="301"/>
      <c r="AMZ11" s="301"/>
      <c r="ANA11" s="301"/>
      <c r="ANB11" s="301"/>
      <c r="ANC11" s="301"/>
      <c r="AND11" s="301"/>
      <c r="ANE11" s="301"/>
      <c r="ANF11" s="301"/>
      <c r="ANG11" s="301"/>
      <c r="ANH11" s="301"/>
      <c r="ANI11" s="301"/>
      <c r="ANJ11" s="301"/>
      <c r="ANK11" s="301"/>
      <c r="ANL11" s="301"/>
      <c r="ANM11" s="301"/>
      <c r="ANN11" s="301"/>
      <c r="ANO11" s="301"/>
      <c r="ANP11" s="301"/>
      <c r="ANQ11" s="301"/>
      <c r="ANR11" s="301"/>
      <c r="ANS11" s="301"/>
      <c r="ANT11" s="301"/>
      <c r="ANU11" s="301"/>
      <c r="ANV11" s="301"/>
      <c r="ANW11" s="301"/>
      <c r="ANX11" s="301"/>
      <c r="ANY11" s="301"/>
      <c r="ANZ11" s="301"/>
      <c r="AOA11" s="301"/>
      <c r="AOB11" s="301"/>
      <c r="AOC11" s="301"/>
      <c r="AOD11" s="301"/>
      <c r="AOE11" s="301"/>
      <c r="AOF11" s="301"/>
      <c r="AOG11" s="301"/>
      <c r="AOH11" s="301"/>
      <c r="AOI11" s="301"/>
      <c r="AOJ11" s="301"/>
      <c r="AOK11" s="301"/>
      <c r="AOL11" s="301"/>
      <c r="AOM11" s="301"/>
      <c r="AON11" s="301"/>
      <c r="AOO11" s="301"/>
      <c r="AOP11" s="301"/>
      <c r="AOQ11" s="301"/>
      <c r="AOR11" s="301"/>
      <c r="AOS11" s="301"/>
      <c r="AOT11" s="301"/>
      <c r="AOU11" s="301"/>
      <c r="AOV11" s="301"/>
      <c r="AOW11" s="301"/>
      <c r="AOX11" s="301"/>
      <c r="AOY11" s="301"/>
      <c r="AOZ11" s="301"/>
      <c r="APA11" s="301"/>
      <c r="APB11" s="301"/>
      <c r="APC11" s="301"/>
      <c r="APD11" s="301"/>
      <c r="APE11" s="301"/>
      <c r="APF11" s="301"/>
      <c r="APG11" s="301"/>
      <c r="APH11" s="301"/>
      <c r="API11" s="301"/>
      <c r="APJ11" s="301"/>
      <c r="APK11" s="301"/>
      <c r="APL11" s="301"/>
      <c r="APM11" s="301"/>
      <c r="APN11" s="301"/>
      <c r="APO11" s="301"/>
      <c r="APP11" s="301"/>
      <c r="APQ11" s="301"/>
      <c r="APR11" s="301"/>
      <c r="APS11" s="301"/>
      <c r="APT11" s="301"/>
      <c r="APU11" s="301"/>
      <c r="APV11" s="301"/>
      <c r="APW11" s="301"/>
      <c r="APX11" s="301"/>
      <c r="APY11" s="301"/>
      <c r="APZ11" s="301"/>
      <c r="AQA11" s="301"/>
      <c r="AQB11" s="301"/>
      <c r="AQC11" s="301"/>
      <c r="AQD11" s="301"/>
      <c r="AQE11" s="301"/>
      <c r="AQF11" s="301"/>
      <c r="AQG11" s="301"/>
      <c r="AQH11" s="301"/>
      <c r="AQI11" s="301"/>
      <c r="AQJ11" s="301"/>
      <c r="AQK11" s="301"/>
      <c r="AQL11" s="301"/>
      <c r="AQM11" s="301"/>
      <c r="AQN11" s="301"/>
      <c r="AQO11" s="301"/>
      <c r="AQP11" s="301"/>
      <c r="AQQ11" s="301"/>
      <c r="AQR11" s="301"/>
      <c r="AQS11" s="301"/>
      <c r="AQT11" s="301"/>
      <c r="AQU11" s="301"/>
      <c r="AQV11" s="301"/>
      <c r="AQW11" s="301"/>
      <c r="AQX11" s="301"/>
      <c r="AQY11" s="301"/>
      <c r="AQZ11" s="301"/>
      <c r="ARA11" s="301"/>
      <c r="ARB11" s="301"/>
      <c r="ARC11" s="301"/>
      <c r="ARD11" s="301"/>
      <c r="ARE11" s="301"/>
      <c r="ARF11" s="301"/>
      <c r="ARG11" s="301"/>
      <c r="ARH11" s="301"/>
      <c r="ARI11" s="301"/>
      <c r="ARJ11" s="301"/>
      <c r="ARK11" s="301"/>
      <c r="ARL11" s="301"/>
      <c r="ARM11" s="301"/>
      <c r="ARN11" s="301"/>
      <c r="ARO11" s="301"/>
      <c r="ARP11" s="301"/>
      <c r="ARQ11" s="301"/>
      <c r="ARR11" s="301"/>
      <c r="ARS11" s="301"/>
      <c r="ART11" s="301"/>
      <c r="ARU11" s="301"/>
      <c r="ARV11" s="301"/>
      <c r="ARW11" s="301"/>
      <c r="ARX11" s="301"/>
      <c r="ARY11" s="301"/>
      <c r="ARZ11" s="301"/>
      <c r="ASA11" s="301"/>
      <c r="ASB11" s="301"/>
      <c r="ASC11" s="301"/>
      <c r="ASD11" s="301"/>
      <c r="ASE11" s="301"/>
      <c r="ASF11" s="301"/>
      <c r="ASG11" s="301"/>
      <c r="ASH11" s="301"/>
      <c r="ASI11" s="301"/>
      <c r="ASJ11" s="301"/>
      <c r="ASK11" s="301"/>
      <c r="ASL11" s="301"/>
      <c r="ASM11" s="301"/>
      <c r="ASN11" s="301"/>
      <c r="ASO11" s="301"/>
      <c r="ASP11" s="301"/>
      <c r="ASQ11" s="301"/>
      <c r="ASR11" s="301"/>
      <c r="ASS11" s="301"/>
      <c r="AST11" s="301"/>
      <c r="ASU11" s="301"/>
      <c r="ASV11" s="301"/>
      <c r="ASW11" s="301"/>
      <c r="ASX11" s="301"/>
      <c r="ASY11" s="301"/>
      <c r="ASZ11" s="301"/>
      <c r="ATA11" s="301"/>
      <c r="ATB11" s="301"/>
      <c r="ATC11" s="301"/>
      <c r="ATD11" s="301"/>
      <c r="ATE11" s="301"/>
      <c r="ATF11" s="301"/>
      <c r="ATG11" s="301"/>
      <c r="ATH11" s="301"/>
      <c r="ATI11" s="301"/>
      <c r="ATJ11" s="301"/>
      <c r="ATK11" s="301"/>
      <c r="ATL11" s="301"/>
      <c r="ATM11" s="301"/>
      <c r="ATN11" s="301"/>
      <c r="ATO11" s="301"/>
      <c r="ATP11" s="301"/>
      <c r="ATQ11" s="301"/>
      <c r="ATR11" s="301"/>
      <c r="ATS11" s="301"/>
      <c r="ATT11" s="301"/>
      <c r="ATU11" s="301"/>
      <c r="ATV11" s="301"/>
      <c r="ATW11" s="301"/>
      <c r="ATX11" s="301"/>
      <c r="ATY11" s="301"/>
      <c r="ATZ11" s="301"/>
      <c r="AUA11" s="301"/>
      <c r="AUB11" s="301"/>
      <c r="AUC11" s="301"/>
      <c r="AUD11" s="301"/>
      <c r="AUE11" s="301"/>
      <c r="AUF11" s="301"/>
      <c r="AUG11" s="301"/>
      <c r="AUH11" s="301"/>
      <c r="AUI11" s="301"/>
      <c r="AUJ11" s="301"/>
      <c r="AUK11" s="301"/>
      <c r="AUL11" s="301"/>
      <c r="AUM11" s="301"/>
      <c r="AUN11" s="301"/>
      <c r="AUO11" s="301"/>
      <c r="AUP11" s="301"/>
      <c r="AUQ11" s="301"/>
      <c r="AUR11" s="301"/>
      <c r="AUS11" s="301"/>
      <c r="AUT11" s="301"/>
      <c r="AUU11" s="301"/>
      <c r="AUV11" s="301"/>
      <c r="AUW11" s="301"/>
      <c r="AUX11" s="301"/>
      <c r="AUY11" s="301"/>
      <c r="AUZ11" s="301"/>
      <c r="AVA11" s="301"/>
      <c r="AVB11" s="301"/>
      <c r="AVC11" s="301"/>
      <c r="AVD11" s="301"/>
      <c r="AVE11" s="301"/>
      <c r="AVF11" s="301"/>
      <c r="AVG11" s="301"/>
      <c r="AVH11" s="301"/>
      <c r="AVI11" s="301"/>
      <c r="AVJ11" s="301"/>
      <c r="AVK11" s="301"/>
      <c r="AVL11" s="301"/>
      <c r="AVM11" s="301"/>
      <c r="AVN11" s="301"/>
      <c r="AVO11" s="301"/>
      <c r="AVP11" s="301"/>
      <c r="AVQ11" s="301"/>
      <c r="AVR11" s="301"/>
      <c r="AVS11" s="301"/>
      <c r="AVT11" s="301"/>
      <c r="AVU11" s="301"/>
      <c r="AVV11" s="301"/>
      <c r="AVW11" s="301"/>
      <c r="AVX11" s="301"/>
      <c r="AVY11" s="301"/>
      <c r="AVZ11" s="301"/>
      <c r="AWA11" s="301"/>
      <c r="AWB11" s="301"/>
      <c r="AWC11" s="301"/>
      <c r="AWD11" s="301"/>
      <c r="AWE11" s="301"/>
      <c r="AWF11" s="301"/>
      <c r="AWG11" s="301"/>
      <c r="AWH11" s="301"/>
      <c r="AWI11" s="301"/>
      <c r="AWJ11" s="301"/>
      <c r="AWK11" s="301"/>
      <c r="AWL11" s="301"/>
      <c r="AWM11" s="301"/>
      <c r="AWN11" s="301"/>
      <c r="AWO11" s="301"/>
      <c r="AWP11" s="301"/>
      <c r="AWQ11" s="301"/>
      <c r="AWR11" s="301"/>
      <c r="AWS11" s="301"/>
      <c r="AWT11" s="301"/>
      <c r="AWU11" s="301"/>
      <c r="AWV11" s="301"/>
      <c r="AWW11" s="301"/>
      <c r="AWX11" s="301"/>
      <c r="AWY11" s="301"/>
      <c r="AWZ11" s="301"/>
      <c r="AXA11" s="301"/>
      <c r="AXB11" s="301"/>
      <c r="AXC11" s="301"/>
      <c r="AXD11" s="301"/>
      <c r="AXE11" s="301"/>
      <c r="AXF11" s="301"/>
      <c r="AXG11" s="301"/>
      <c r="AXH11" s="301"/>
      <c r="AXI11" s="301"/>
      <c r="AXJ11" s="301"/>
      <c r="AXK11" s="301"/>
      <c r="AXL11" s="301"/>
      <c r="AXM11" s="301"/>
      <c r="AXN11" s="301"/>
      <c r="AXO11" s="301"/>
      <c r="AXP11" s="301"/>
      <c r="AXQ11" s="301"/>
      <c r="AXR11" s="301"/>
      <c r="AXS11" s="301"/>
      <c r="AXT11" s="301"/>
      <c r="AXU11" s="301"/>
      <c r="AXV11" s="301"/>
      <c r="AXW11" s="301"/>
      <c r="AXX11" s="301"/>
      <c r="AXY11" s="301"/>
      <c r="AXZ11" s="301"/>
      <c r="AYA11" s="301"/>
      <c r="AYB11" s="301"/>
      <c r="AYC11" s="301"/>
      <c r="AYD11" s="301"/>
      <c r="AYE11" s="301"/>
      <c r="AYF11" s="301"/>
      <c r="AYG11" s="301"/>
      <c r="AYH11" s="301"/>
      <c r="AYI11" s="301"/>
      <c r="AYJ11" s="301"/>
      <c r="AYK11" s="301"/>
      <c r="AYL11" s="301"/>
      <c r="AYM11" s="301"/>
      <c r="AYN11" s="301"/>
      <c r="AYO11" s="301"/>
      <c r="AYP11" s="301"/>
      <c r="AYQ11" s="301"/>
      <c r="AYR11" s="301"/>
      <c r="AYS11" s="301"/>
      <c r="AYT11" s="301"/>
      <c r="AYU11" s="301"/>
      <c r="AYV11" s="301"/>
      <c r="AYW11" s="301"/>
      <c r="AYX11" s="301"/>
      <c r="AYY11" s="301"/>
      <c r="AYZ11" s="301"/>
      <c r="AZA11" s="301"/>
      <c r="AZB11" s="301"/>
      <c r="AZC11" s="301"/>
      <c r="AZD11" s="301"/>
      <c r="AZE11" s="301"/>
      <c r="AZF11" s="301"/>
      <c r="AZG11" s="301"/>
      <c r="AZH11" s="301"/>
      <c r="AZI11" s="301"/>
      <c r="AZJ11" s="301"/>
      <c r="AZK11" s="301"/>
      <c r="AZL11" s="301"/>
      <c r="AZM11" s="301"/>
      <c r="AZN11" s="301"/>
      <c r="AZO11" s="301"/>
      <c r="AZP11" s="301"/>
      <c r="AZQ11" s="301"/>
      <c r="AZR11" s="301"/>
      <c r="AZS11" s="301"/>
      <c r="AZT11" s="301"/>
      <c r="AZU11" s="301"/>
      <c r="AZV11" s="301"/>
      <c r="AZW11" s="301"/>
      <c r="AZX11" s="301"/>
      <c r="AZY11" s="301"/>
      <c r="AZZ11" s="301"/>
      <c r="BAA11" s="301"/>
      <c r="BAB11" s="301"/>
      <c r="BAC11" s="301"/>
      <c r="BAD11" s="301"/>
      <c r="BAE11" s="301"/>
      <c r="BAF11" s="301"/>
      <c r="BAG11" s="301"/>
      <c r="BAH11" s="301"/>
      <c r="BAI11" s="301"/>
      <c r="BAJ11" s="301"/>
      <c r="BAK11" s="301"/>
      <c r="BAL11" s="301"/>
      <c r="BAM11" s="301"/>
      <c r="BAN11" s="301"/>
      <c r="BAO11" s="301"/>
      <c r="BAP11" s="301"/>
      <c r="BAQ11" s="301"/>
      <c r="BAR11" s="301"/>
      <c r="BAS11" s="301"/>
      <c r="BAT11" s="301"/>
      <c r="BAU11" s="301"/>
      <c r="BAV11" s="301"/>
      <c r="BAW11" s="301"/>
      <c r="BAX11" s="301"/>
      <c r="BAY11" s="301"/>
      <c r="BAZ11" s="301"/>
      <c r="BBA11" s="301"/>
      <c r="BBB11" s="301"/>
      <c r="BBC11" s="301"/>
      <c r="BBD11" s="301"/>
      <c r="BBE11" s="301"/>
      <c r="BBF11" s="301"/>
      <c r="BBG11" s="301"/>
      <c r="BBH11" s="301"/>
      <c r="BBI11" s="301"/>
      <c r="BBJ11" s="301"/>
      <c r="BBK11" s="301"/>
      <c r="BBL11" s="301"/>
      <c r="BBM11" s="301"/>
      <c r="BBN11" s="301"/>
      <c r="BBO11" s="301"/>
      <c r="BBP11" s="301"/>
      <c r="BBQ11" s="301"/>
      <c r="BBR11" s="301"/>
      <c r="BBS11" s="301"/>
      <c r="BBT11" s="301"/>
      <c r="BBU11" s="301"/>
      <c r="BBV11" s="301"/>
      <c r="BBW11" s="301"/>
      <c r="BBX11" s="301"/>
      <c r="BBY11" s="301"/>
      <c r="BBZ11" s="301"/>
      <c r="BCA11" s="301"/>
      <c r="BCB11" s="301"/>
      <c r="BCC11" s="301"/>
      <c r="BCD11" s="301"/>
      <c r="BCE11" s="301"/>
      <c r="BCF11" s="301"/>
      <c r="BCG11" s="301"/>
      <c r="BCH11" s="301"/>
      <c r="BCI11" s="301"/>
      <c r="BCJ11" s="301"/>
      <c r="BCK11" s="301"/>
      <c r="BCL11" s="301"/>
      <c r="BCM11" s="301"/>
      <c r="BCN11" s="301"/>
      <c r="BCO11" s="301"/>
      <c r="BCP11" s="301"/>
      <c r="BCQ11" s="301"/>
      <c r="BCR11" s="301"/>
      <c r="BCS11" s="301"/>
      <c r="BCT11" s="301"/>
      <c r="BCU11" s="301"/>
      <c r="BCV11" s="301"/>
      <c r="BCW11" s="301"/>
      <c r="BCX11" s="301"/>
      <c r="BCY11" s="301"/>
      <c r="BCZ11" s="301"/>
      <c r="BDA11" s="301"/>
      <c r="BDB11" s="301"/>
      <c r="BDC11" s="301"/>
      <c r="BDD11" s="301"/>
      <c r="BDE11" s="301"/>
      <c r="BDF11" s="301"/>
      <c r="BDG11" s="301"/>
      <c r="BDH11" s="301"/>
      <c r="BDI11" s="301"/>
      <c r="BDJ11" s="301"/>
      <c r="BDK11" s="301"/>
      <c r="BDL11" s="301"/>
      <c r="BDM11" s="301"/>
      <c r="BDN11" s="301"/>
      <c r="BDO11" s="301"/>
      <c r="BDP11" s="301"/>
      <c r="BDQ11" s="301"/>
      <c r="BDR11" s="301"/>
      <c r="BDS11" s="301"/>
      <c r="BDT11" s="301"/>
      <c r="BDU11" s="301"/>
      <c r="BDV11" s="301"/>
      <c r="BDW11" s="301"/>
      <c r="BDX11" s="301"/>
      <c r="BDY11" s="301"/>
      <c r="BDZ11" s="301"/>
      <c r="BEA11" s="301"/>
      <c r="BEB11" s="301"/>
      <c r="BEC11" s="301"/>
      <c r="BED11" s="301"/>
      <c r="BEE11" s="301"/>
      <c r="BEF11" s="301"/>
      <c r="BEG11" s="301"/>
      <c r="BEH11" s="301"/>
      <c r="BEI11" s="301"/>
      <c r="BEJ11" s="301"/>
      <c r="BEK11" s="301"/>
      <c r="BEL11" s="301"/>
      <c r="BEM11" s="301"/>
      <c r="BEN11" s="301"/>
      <c r="BEO11" s="301"/>
      <c r="BEP11" s="301"/>
      <c r="BEQ11" s="301"/>
      <c r="BER11" s="301"/>
      <c r="BES11" s="301"/>
      <c r="BET11" s="301"/>
      <c r="BEU11" s="301"/>
      <c r="BEV11" s="301"/>
      <c r="BEW11" s="301"/>
      <c r="BEX11" s="301"/>
      <c r="BEY11" s="301"/>
      <c r="BEZ11" s="301"/>
      <c r="BFA11" s="301"/>
      <c r="BFB11" s="301"/>
      <c r="BFC11" s="301"/>
      <c r="BFD11" s="301"/>
      <c r="BFE11" s="301"/>
      <c r="BFF11" s="301"/>
      <c r="BFG11" s="301"/>
      <c r="BFH11" s="301"/>
      <c r="BFI11" s="301"/>
      <c r="BFJ11" s="301"/>
      <c r="BFK11" s="301"/>
      <c r="BFL11" s="301"/>
      <c r="BFM11" s="301"/>
      <c r="BFN11" s="301"/>
      <c r="BFO11" s="301"/>
      <c r="BFP11" s="301"/>
      <c r="BFQ11" s="301"/>
      <c r="BFR11" s="301"/>
      <c r="BFS11" s="301"/>
      <c r="BFT11" s="301"/>
      <c r="BFU11" s="301"/>
      <c r="BFV11" s="301"/>
      <c r="BFW11" s="301"/>
      <c r="BFX11" s="301"/>
      <c r="BFY11" s="301"/>
      <c r="BFZ11" s="301"/>
      <c r="BGA11" s="301"/>
      <c r="BGB11" s="301"/>
      <c r="BGC11" s="301"/>
      <c r="BGD11" s="301"/>
      <c r="BGE11" s="301"/>
      <c r="BGF11" s="301"/>
      <c r="BGG11" s="301"/>
      <c r="BGH11" s="301"/>
      <c r="BGI11" s="301"/>
      <c r="BGJ11" s="301"/>
      <c r="BGK11" s="301"/>
      <c r="BGL11" s="301"/>
      <c r="BGM11" s="301"/>
      <c r="BGN11" s="301"/>
      <c r="BGO11" s="301"/>
      <c r="BGP11" s="301"/>
      <c r="BGQ11" s="301"/>
      <c r="BGR11" s="301"/>
      <c r="BGS11" s="301"/>
      <c r="BGT11" s="301"/>
      <c r="BGU11" s="301"/>
      <c r="BGV11" s="301"/>
      <c r="BGW11" s="301"/>
      <c r="BGX11" s="301"/>
      <c r="BGY11" s="301"/>
      <c r="BGZ11" s="301"/>
      <c r="BHA11" s="301"/>
      <c r="BHB11" s="301"/>
      <c r="BHC11" s="301"/>
      <c r="BHD11" s="301"/>
      <c r="BHE11" s="301"/>
      <c r="BHF11" s="301"/>
      <c r="BHG11" s="301"/>
      <c r="BHH11" s="301"/>
      <c r="BHI11" s="301"/>
      <c r="BHJ11" s="301"/>
      <c r="BHK11" s="301"/>
      <c r="BHL11" s="301"/>
      <c r="BHM11" s="301"/>
      <c r="BHN11" s="301"/>
      <c r="BHO11" s="301"/>
      <c r="BHP11" s="301"/>
      <c r="BHQ11" s="301"/>
      <c r="BHR11" s="301"/>
      <c r="BHS11" s="301"/>
      <c r="BHT11" s="301"/>
      <c r="BHU11" s="301"/>
      <c r="BHV11" s="301"/>
      <c r="BHW11" s="301"/>
      <c r="BHX11" s="301"/>
      <c r="BHY11" s="301"/>
      <c r="BHZ11" s="301"/>
      <c r="BIA11" s="301"/>
      <c r="BIB11" s="301"/>
      <c r="BIC11" s="301"/>
      <c r="BID11" s="301"/>
      <c r="BIE11" s="301"/>
      <c r="BIF11" s="301"/>
      <c r="BIG11" s="301"/>
      <c r="BIH11" s="301"/>
      <c r="BII11" s="301"/>
      <c r="BIJ11" s="301"/>
      <c r="BIK11" s="301"/>
      <c r="BIL11" s="301"/>
      <c r="BIM11" s="301"/>
      <c r="BIN11" s="301"/>
      <c r="BIO11" s="301"/>
      <c r="BIP11" s="301"/>
      <c r="BIQ11" s="301"/>
      <c r="BIR11" s="301"/>
      <c r="BIS11" s="301"/>
      <c r="BIT11" s="301"/>
      <c r="BIU11" s="301"/>
      <c r="BIV11" s="301"/>
      <c r="BIW11" s="301"/>
      <c r="BIX11" s="301"/>
      <c r="BIY11" s="301"/>
      <c r="BIZ11" s="301"/>
      <c r="BJA11" s="301"/>
      <c r="BJB11" s="301"/>
      <c r="BJC11" s="301"/>
      <c r="BJD11" s="301"/>
      <c r="BJE11" s="301"/>
      <c r="BJF11" s="301"/>
      <c r="BJG11" s="301"/>
      <c r="BJH11" s="301"/>
      <c r="BJI11" s="301"/>
      <c r="BJJ11" s="301"/>
      <c r="BJK11" s="301"/>
      <c r="BJL11" s="301"/>
      <c r="BJM11" s="301"/>
      <c r="BJN11" s="301"/>
      <c r="BJO11" s="301"/>
      <c r="BJP11" s="301"/>
      <c r="BJQ11" s="301"/>
      <c r="BJR11" s="301"/>
      <c r="BJS11" s="301"/>
      <c r="BJT11" s="301"/>
      <c r="BJU11" s="301"/>
      <c r="BJV11" s="301"/>
      <c r="BJW11" s="301"/>
      <c r="BJX11" s="301"/>
      <c r="BJY11" s="301"/>
      <c r="BJZ11" s="301"/>
      <c r="BKA11" s="301"/>
      <c r="BKB11" s="301"/>
      <c r="BKC11" s="301"/>
      <c r="BKD11" s="301"/>
      <c r="BKE11" s="301"/>
      <c r="BKF11" s="301"/>
      <c r="BKG11" s="301"/>
      <c r="BKH11" s="301"/>
      <c r="BKI11" s="301"/>
      <c r="BKJ11" s="301"/>
      <c r="BKK11" s="301"/>
      <c r="BKL11" s="301"/>
      <c r="BKM11" s="301"/>
      <c r="BKN11" s="301"/>
      <c r="BKO11" s="301"/>
      <c r="BKP11" s="301"/>
      <c r="BKQ11" s="301"/>
      <c r="BKR11" s="301"/>
      <c r="BKS11" s="301"/>
      <c r="BKT11" s="301"/>
      <c r="BKU11" s="301"/>
      <c r="BKV11" s="301"/>
      <c r="BKW11" s="301"/>
      <c r="BKX11" s="301"/>
      <c r="BKY11" s="301"/>
      <c r="BKZ11" s="301"/>
      <c r="BLA11" s="301"/>
      <c r="BLB11" s="301"/>
      <c r="BLC11" s="301"/>
      <c r="BLD11" s="301"/>
      <c r="BLE11" s="301"/>
      <c r="BLF11" s="301"/>
      <c r="BLG11" s="301"/>
      <c r="BLH11" s="301"/>
      <c r="BLI11" s="301"/>
      <c r="BLJ11" s="301"/>
      <c r="BLK11" s="301"/>
      <c r="BLL11" s="301"/>
      <c r="BLM11" s="301"/>
      <c r="BLN11" s="301"/>
      <c r="BLO11" s="301"/>
      <c r="BLP11" s="301"/>
      <c r="BLQ11" s="301"/>
      <c r="BLR11" s="301"/>
      <c r="BLS11" s="301"/>
      <c r="BLT11" s="301"/>
      <c r="BLU11" s="301"/>
      <c r="BLV11" s="301"/>
      <c r="BLW11" s="301"/>
      <c r="BLX11" s="301"/>
      <c r="BLY11" s="301"/>
      <c r="BLZ11" s="301"/>
      <c r="BMA11" s="301"/>
      <c r="BMB11" s="301"/>
      <c r="BMC11" s="301"/>
      <c r="BMD11" s="301"/>
      <c r="BME11" s="301"/>
      <c r="BMF11" s="301"/>
      <c r="BMG11" s="301"/>
      <c r="BMH11" s="301"/>
      <c r="BMI11" s="301"/>
      <c r="BMJ11" s="301"/>
      <c r="BMK11" s="301"/>
      <c r="BML11" s="301"/>
      <c r="BMM11" s="301"/>
      <c r="BMN11" s="301"/>
      <c r="BMO11" s="301"/>
      <c r="BMP11" s="301"/>
      <c r="BMQ11" s="301"/>
      <c r="BMR11" s="301"/>
      <c r="BMS11" s="301"/>
      <c r="BMT11" s="301"/>
      <c r="BMU11" s="301"/>
      <c r="BMV11" s="301"/>
      <c r="BMW11" s="301"/>
      <c r="BMX11" s="301"/>
      <c r="BMY11" s="301"/>
      <c r="BMZ11" s="301"/>
      <c r="BNA11" s="301"/>
      <c r="BNB11" s="301"/>
      <c r="BNC11" s="301"/>
      <c r="BND11" s="301"/>
      <c r="BNE11" s="301"/>
      <c r="BNF11" s="301"/>
      <c r="BNG11" s="301"/>
      <c r="BNH11" s="301"/>
      <c r="BNI11" s="301"/>
      <c r="BNJ11" s="301"/>
      <c r="BNK11" s="301"/>
      <c r="BNL11" s="301"/>
      <c r="BNM11" s="301"/>
      <c r="BNN11" s="301"/>
      <c r="BNO11" s="301"/>
      <c r="BNP11" s="301"/>
      <c r="BNQ11" s="301"/>
      <c r="BNR11" s="301"/>
      <c r="BNS11" s="301"/>
      <c r="BNT11" s="301"/>
      <c r="BNU11" s="301"/>
      <c r="BNV11" s="301"/>
      <c r="BNW11" s="301"/>
      <c r="BNX11" s="301"/>
      <c r="BNY11" s="301"/>
      <c r="BNZ11" s="301"/>
      <c r="BOA11" s="301"/>
      <c r="BOB11" s="301"/>
      <c r="BOC11" s="301"/>
      <c r="BOD11" s="301"/>
      <c r="BOE11" s="301"/>
      <c r="BOF11" s="301"/>
      <c r="BOG11" s="301"/>
      <c r="BOH11" s="301"/>
      <c r="BOI11" s="301"/>
      <c r="BOJ11" s="301"/>
      <c r="BOK11" s="301"/>
      <c r="BOL11" s="301"/>
      <c r="BOM11" s="301"/>
      <c r="BON11" s="301"/>
      <c r="BOO11" s="301"/>
      <c r="BOP11" s="301"/>
      <c r="BOQ11" s="301"/>
      <c r="BOR11" s="301"/>
      <c r="BOS11" s="301"/>
      <c r="BOT11" s="301"/>
      <c r="BOU11" s="301"/>
      <c r="BOV11" s="301"/>
      <c r="BOW11" s="301"/>
      <c r="BOX11" s="301"/>
      <c r="BOY11" s="301"/>
      <c r="BOZ11" s="301"/>
      <c r="BPA11" s="301"/>
      <c r="BPB11" s="301"/>
      <c r="BPC11" s="301"/>
      <c r="BPD11" s="301"/>
      <c r="BPE11" s="301"/>
      <c r="BPF11" s="301"/>
      <c r="BPG11" s="301"/>
      <c r="BPH11" s="301"/>
      <c r="BPI11" s="301"/>
      <c r="BPJ11" s="301"/>
      <c r="BPK11" s="301"/>
      <c r="BPL11" s="301"/>
      <c r="BPM11" s="301"/>
      <c r="BPN11" s="301"/>
      <c r="BPO11" s="301"/>
      <c r="BPP11" s="301"/>
      <c r="BPQ11" s="301"/>
      <c r="BPR11" s="301"/>
      <c r="BPS11" s="301"/>
      <c r="BPT11" s="301"/>
      <c r="BPU11" s="301"/>
      <c r="BPV11" s="301"/>
      <c r="BPW11" s="301"/>
      <c r="BPX11" s="301"/>
      <c r="BPY11" s="301"/>
      <c r="BPZ11" s="301"/>
      <c r="BQA11" s="301"/>
      <c r="BQB11" s="301"/>
      <c r="BQC11" s="301"/>
      <c r="BQD11" s="301"/>
      <c r="BQE11" s="301"/>
      <c r="BQF11" s="301"/>
      <c r="BQG11" s="301"/>
      <c r="BQH11" s="301"/>
      <c r="BQI11" s="301"/>
      <c r="BQJ11" s="301"/>
      <c r="BQK11" s="301"/>
      <c r="BQL11" s="301"/>
      <c r="BQM11" s="301"/>
      <c r="BQN11" s="301"/>
      <c r="BQO11" s="301"/>
      <c r="BQP11" s="301"/>
      <c r="BQQ11" s="301"/>
      <c r="BQR11" s="301"/>
      <c r="BQS11" s="301"/>
      <c r="BQT11" s="301"/>
      <c r="BQU11" s="301"/>
      <c r="BQV11" s="301"/>
      <c r="BQW11" s="301"/>
      <c r="BQX11" s="301"/>
      <c r="BQY11" s="301"/>
      <c r="BQZ11" s="301"/>
      <c r="BRA11" s="301"/>
      <c r="BRB11" s="301"/>
      <c r="BRC11" s="301"/>
      <c r="BRD11" s="301"/>
      <c r="BRE11" s="301"/>
      <c r="BRF11" s="301"/>
      <c r="BRG11" s="301"/>
      <c r="BRH11" s="301"/>
      <c r="BRI11" s="301"/>
      <c r="BRJ11" s="301"/>
      <c r="BRK11" s="301"/>
      <c r="BRL11" s="301"/>
      <c r="BRM11" s="301"/>
      <c r="BRN11" s="301"/>
      <c r="BRO11" s="301"/>
      <c r="BRP11" s="301"/>
      <c r="BRQ11" s="301"/>
      <c r="BRR11" s="301"/>
      <c r="BRS11" s="301"/>
      <c r="BRT11" s="301"/>
      <c r="BRU11" s="301"/>
      <c r="BRV11" s="301"/>
      <c r="BRW11" s="301"/>
      <c r="BRX11" s="301"/>
      <c r="BRY11" s="301"/>
      <c r="BRZ11" s="301"/>
      <c r="BSA11" s="301"/>
      <c r="BSB11" s="301"/>
      <c r="BSC11" s="301"/>
      <c r="BSD11" s="301"/>
      <c r="BSE11" s="301"/>
      <c r="BSF11" s="301"/>
      <c r="BSG11" s="301"/>
      <c r="BSH11" s="301"/>
      <c r="BSI11" s="301"/>
      <c r="BSJ11" s="301"/>
      <c r="BSK11" s="301"/>
      <c r="BSL11" s="301"/>
      <c r="BSM11" s="301"/>
      <c r="BSN11" s="301"/>
      <c r="BSO11" s="301"/>
      <c r="BSP11" s="301"/>
      <c r="BSQ11" s="301"/>
      <c r="BSR11" s="301"/>
      <c r="BSS11" s="301"/>
      <c r="BST11" s="301"/>
      <c r="BSU11" s="301"/>
      <c r="BSV11" s="301"/>
      <c r="BSW11" s="301"/>
      <c r="BSX11" s="301"/>
      <c r="BSY11" s="301"/>
      <c r="BSZ11" s="301"/>
      <c r="BTA11" s="301"/>
      <c r="BTB11" s="301"/>
      <c r="BTC11" s="301"/>
      <c r="BTD11" s="301"/>
      <c r="BTE11" s="301"/>
      <c r="BTF11" s="301"/>
      <c r="BTG11" s="301"/>
      <c r="BTH11" s="301"/>
      <c r="BTI11" s="301"/>
      <c r="BTJ11" s="301"/>
      <c r="BTK11" s="301"/>
      <c r="BTL11" s="301"/>
      <c r="BTM11" s="301"/>
      <c r="BTN11" s="301"/>
      <c r="BTO11" s="301"/>
      <c r="BTP11" s="301"/>
      <c r="BTQ11" s="301"/>
      <c r="BTR11" s="301"/>
      <c r="BTS11" s="301"/>
      <c r="BTT11" s="301"/>
      <c r="BTU11" s="301"/>
      <c r="BTV11" s="301"/>
      <c r="BTW11" s="301"/>
      <c r="BTX11" s="301"/>
      <c r="BTY11" s="301"/>
      <c r="BTZ11" s="301"/>
      <c r="BUA11" s="301"/>
      <c r="BUB11" s="301"/>
      <c r="BUC11" s="301"/>
      <c r="BUD11" s="301"/>
      <c r="BUE11" s="301"/>
      <c r="BUF11" s="301"/>
      <c r="BUG11" s="301"/>
      <c r="BUH11" s="301"/>
      <c r="BUI11" s="301"/>
      <c r="BUJ11" s="301"/>
      <c r="BUK11" s="301"/>
      <c r="BUL11" s="301"/>
      <c r="BUM11" s="301"/>
      <c r="BUN11" s="301"/>
      <c r="BUO11" s="301"/>
      <c r="BUP11" s="301"/>
      <c r="BUQ11" s="301"/>
      <c r="BUR11" s="301"/>
      <c r="BUS11" s="301"/>
      <c r="BUT11" s="301"/>
      <c r="BUU11" s="301"/>
      <c r="BUV11" s="301"/>
      <c r="BUW11" s="301"/>
      <c r="BUX11" s="301"/>
      <c r="BUY11" s="301"/>
      <c r="BUZ11" s="301"/>
      <c r="BVA11" s="301"/>
      <c r="BVB11" s="301"/>
      <c r="BVC11" s="301"/>
      <c r="BVD11" s="301"/>
      <c r="BVE11" s="301"/>
      <c r="BVF11" s="301"/>
      <c r="BVG11" s="301"/>
      <c r="BVH11" s="301"/>
      <c r="BVI11" s="301"/>
      <c r="BVJ11" s="301"/>
      <c r="BVK11" s="301"/>
      <c r="BVL11" s="301"/>
      <c r="BVM11" s="301"/>
      <c r="BVN11" s="301"/>
      <c r="BVO11" s="301"/>
      <c r="BVP11" s="301"/>
      <c r="BVQ11" s="301"/>
      <c r="BVR11" s="301"/>
      <c r="BVS11" s="301"/>
      <c r="BVT11" s="301"/>
      <c r="BVU11" s="301"/>
      <c r="BVV11" s="301"/>
      <c r="BVW11" s="301"/>
      <c r="BVX11" s="301"/>
      <c r="BVY11" s="301"/>
      <c r="BVZ11" s="301"/>
      <c r="BWA11" s="301"/>
      <c r="BWB11" s="301"/>
      <c r="BWC11" s="301"/>
      <c r="BWD11" s="301"/>
      <c r="BWE11" s="301"/>
      <c r="BWF11" s="301"/>
      <c r="BWG11" s="301"/>
      <c r="BWH11" s="301"/>
      <c r="BWI11" s="301"/>
      <c r="BWJ11" s="301"/>
      <c r="BWK11" s="301"/>
      <c r="BWL11" s="301"/>
      <c r="BWM11" s="301"/>
      <c r="BWN11" s="301"/>
      <c r="BWO11" s="301"/>
      <c r="BWP11" s="301"/>
      <c r="BWQ11" s="301"/>
      <c r="BWR11" s="301"/>
      <c r="BWS11" s="301"/>
      <c r="BWT11" s="301"/>
      <c r="BWU11" s="301"/>
      <c r="BWV11" s="301"/>
      <c r="BWW11" s="301"/>
      <c r="BWX11" s="301"/>
      <c r="BWY11" s="301"/>
      <c r="BWZ11" s="301"/>
      <c r="BXA11" s="301"/>
      <c r="BXB11" s="301"/>
      <c r="BXC11" s="301"/>
      <c r="BXD11" s="301"/>
      <c r="BXE11" s="301"/>
      <c r="BXF11" s="301"/>
      <c r="BXG11" s="301"/>
      <c r="BXH11" s="301"/>
      <c r="BXI11" s="301"/>
      <c r="BXJ11" s="301"/>
      <c r="BXK11" s="301"/>
      <c r="BXL11" s="301"/>
      <c r="BXM11" s="301"/>
      <c r="BXN11" s="301"/>
      <c r="BXO11" s="301"/>
      <c r="BXP11" s="301"/>
      <c r="BXQ11" s="301"/>
      <c r="BXR11" s="301"/>
      <c r="BXS11" s="301"/>
      <c r="BXT11" s="301"/>
      <c r="BXU11" s="301"/>
      <c r="BXV11" s="301"/>
      <c r="BXW11" s="301"/>
      <c r="BXX11" s="301"/>
      <c r="BXY11" s="301"/>
      <c r="BXZ11" s="301"/>
      <c r="BYA11" s="301"/>
      <c r="BYB11" s="301"/>
      <c r="BYC11" s="301"/>
      <c r="BYD11" s="301"/>
      <c r="BYE11" s="301"/>
      <c r="BYF11" s="301"/>
      <c r="BYG11" s="301"/>
      <c r="BYH11" s="301"/>
      <c r="BYI11" s="301"/>
      <c r="BYJ11" s="301"/>
      <c r="BYK11" s="301"/>
      <c r="BYL11" s="301"/>
      <c r="BYM11" s="301"/>
      <c r="BYN11" s="301"/>
      <c r="BYO11" s="301"/>
      <c r="BYP11" s="301"/>
      <c r="BYQ11" s="301"/>
      <c r="BYR11" s="301"/>
      <c r="BYS11" s="301"/>
      <c r="BYT11" s="301"/>
      <c r="BYU11" s="301"/>
      <c r="BYV11" s="301"/>
      <c r="BYW11" s="301"/>
      <c r="BYX11" s="301"/>
      <c r="BYY11" s="301"/>
      <c r="BYZ11" s="301"/>
      <c r="BZA11" s="301"/>
      <c r="BZB11" s="301"/>
      <c r="BZC11" s="301"/>
      <c r="BZD11" s="301"/>
      <c r="BZE11" s="301"/>
      <c r="BZF11" s="301"/>
      <c r="BZG11" s="301"/>
      <c r="BZH11" s="301"/>
      <c r="BZI11" s="301"/>
      <c r="BZJ11" s="301"/>
      <c r="BZK11" s="301"/>
      <c r="BZL11" s="301"/>
      <c r="BZM11" s="301"/>
      <c r="BZN11" s="301"/>
      <c r="BZO11" s="301"/>
      <c r="BZP11" s="301"/>
      <c r="BZQ11" s="301"/>
      <c r="BZR11" s="301"/>
      <c r="BZS11" s="301"/>
      <c r="BZT11" s="301"/>
      <c r="BZU11" s="301"/>
      <c r="BZV11" s="301"/>
      <c r="BZW11" s="301"/>
      <c r="BZX11" s="301"/>
      <c r="BZY11" s="301"/>
      <c r="BZZ11" s="301"/>
      <c r="CAA11" s="301"/>
      <c r="CAB11" s="301"/>
      <c r="CAC11" s="301"/>
      <c r="CAD11" s="301"/>
      <c r="CAE11" s="301"/>
      <c r="CAF11" s="301"/>
      <c r="CAG11" s="301"/>
      <c r="CAH11" s="301"/>
      <c r="CAI11" s="301"/>
      <c r="CAJ11" s="301"/>
      <c r="CAK11" s="301"/>
      <c r="CAL11" s="301"/>
      <c r="CAM11" s="301"/>
      <c r="CAN11" s="301"/>
      <c r="CAO11" s="301"/>
      <c r="CAP11" s="301"/>
      <c r="CAQ11" s="301"/>
      <c r="CAR11" s="301"/>
      <c r="CAS11" s="301"/>
      <c r="CAT11" s="301"/>
      <c r="CAU11" s="301"/>
      <c r="CAV11" s="301"/>
      <c r="CAW11" s="301"/>
      <c r="CAX11" s="301"/>
      <c r="CAY11" s="301"/>
      <c r="CAZ11" s="301"/>
      <c r="CBA11" s="301"/>
      <c r="CBB11" s="301"/>
      <c r="CBC11" s="301"/>
      <c r="CBD11" s="301"/>
      <c r="CBE11" s="301"/>
      <c r="CBF11" s="301"/>
      <c r="CBG11" s="301"/>
      <c r="CBH11" s="301"/>
      <c r="CBI11" s="301"/>
      <c r="CBJ11" s="301"/>
      <c r="CBK11" s="301"/>
      <c r="CBL11" s="301"/>
      <c r="CBM11" s="301"/>
      <c r="CBN11" s="301"/>
      <c r="CBO11" s="301"/>
      <c r="CBP11" s="301"/>
      <c r="CBQ11" s="301"/>
      <c r="CBR11" s="301"/>
      <c r="CBS11" s="301"/>
      <c r="CBT11" s="301"/>
      <c r="CBU11" s="301"/>
      <c r="CBV11" s="301"/>
      <c r="CBW11" s="301"/>
      <c r="CBX11" s="301"/>
      <c r="CBY11" s="301"/>
      <c r="CBZ11" s="301"/>
      <c r="CCA11" s="301"/>
      <c r="CCB11" s="301"/>
      <c r="CCC11" s="301"/>
      <c r="CCD11" s="301"/>
      <c r="CCE11" s="301"/>
      <c r="CCF11" s="301"/>
      <c r="CCG11" s="301"/>
      <c r="CCH11" s="301"/>
      <c r="CCI11" s="301"/>
      <c r="CCJ11" s="301"/>
      <c r="CCK11" s="301"/>
      <c r="CCL11" s="301"/>
      <c r="CCM11" s="301"/>
      <c r="CCN11" s="301"/>
      <c r="CCO11" s="301"/>
      <c r="CCP11" s="301"/>
      <c r="CCQ11" s="301"/>
      <c r="CCR11" s="301"/>
      <c r="CCS11" s="301"/>
      <c r="CCT11" s="301"/>
      <c r="CCU11" s="301"/>
      <c r="CCV11" s="301"/>
      <c r="CCW11" s="301"/>
      <c r="CCX11" s="301"/>
      <c r="CCY11" s="301"/>
      <c r="CCZ11" s="301"/>
      <c r="CDA11" s="301"/>
      <c r="CDB11" s="301"/>
      <c r="CDC11" s="301"/>
      <c r="CDD11" s="301"/>
      <c r="CDE11" s="301"/>
      <c r="CDF11" s="301"/>
      <c r="CDG11" s="301"/>
      <c r="CDH11" s="301"/>
      <c r="CDI11" s="301"/>
      <c r="CDJ11" s="301"/>
      <c r="CDK11" s="301"/>
      <c r="CDL11" s="301"/>
      <c r="CDM11" s="301"/>
      <c r="CDN11" s="301"/>
      <c r="CDO11" s="301"/>
      <c r="CDP11" s="301"/>
      <c r="CDQ11" s="301"/>
      <c r="CDR11" s="301"/>
      <c r="CDS11" s="301"/>
      <c r="CDT11" s="301"/>
      <c r="CDU11" s="301"/>
      <c r="CDV11" s="301"/>
      <c r="CDW11" s="301"/>
      <c r="CDX11" s="301"/>
      <c r="CDY11" s="301"/>
      <c r="CDZ11" s="301"/>
      <c r="CEA11" s="301"/>
      <c r="CEB11" s="301"/>
      <c r="CEC11" s="301"/>
      <c r="CED11" s="301"/>
      <c r="CEE11" s="301"/>
      <c r="CEF11" s="301"/>
      <c r="CEG11" s="301"/>
      <c r="CEH11" s="301"/>
      <c r="CEI11" s="301"/>
      <c r="CEJ11" s="301"/>
      <c r="CEK11" s="301"/>
      <c r="CEL11" s="301"/>
      <c r="CEM11" s="301"/>
      <c r="CEN11" s="301"/>
      <c r="CEO11" s="301"/>
      <c r="CEP11" s="301"/>
      <c r="CEQ11" s="301"/>
      <c r="CER11" s="301"/>
      <c r="CES11" s="301"/>
      <c r="CET11" s="301"/>
      <c r="CEU11" s="301"/>
      <c r="CEV11" s="301"/>
      <c r="CEW11" s="301"/>
      <c r="CEX11" s="301"/>
      <c r="CEY11" s="301"/>
      <c r="CEZ11" s="301"/>
      <c r="CFA11" s="301"/>
      <c r="CFB11" s="301"/>
      <c r="CFC11" s="301"/>
      <c r="CFD11" s="301"/>
      <c r="CFE11" s="301"/>
      <c r="CFF11" s="301"/>
      <c r="CFG11" s="301"/>
      <c r="CFH11" s="301"/>
      <c r="CFI11" s="301"/>
      <c r="CFJ11" s="301"/>
      <c r="CFK11" s="301"/>
      <c r="CFL11" s="301"/>
      <c r="CFM11" s="301"/>
      <c r="CFN11" s="301"/>
      <c r="CFO11" s="301"/>
      <c r="CFP11" s="301"/>
      <c r="CFQ11" s="301"/>
      <c r="CFR11" s="301"/>
      <c r="CFS11" s="301"/>
      <c r="CFT11" s="301"/>
      <c r="CFU11" s="301"/>
      <c r="CFV11" s="301"/>
      <c r="CFW11" s="301"/>
      <c r="CFX11" s="301"/>
      <c r="CFY11" s="301"/>
      <c r="CFZ11" s="301"/>
      <c r="CGA11" s="301"/>
      <c r="CGB11" s="301"/>
      <c r="CGC11" s="301"/>
      <c r="CGD11" s="301"/>
      <c r="CGE11" s="301"/>
      <c r="CGF11" s="301"/>
      <c r="CGG11" s="301"/>
      <c r="CGH11" s="301"/>
      <c r="CGI11" s="301"/>
      <c r="CGJ11" s="301"/>
      <c r="CGK11" s="301"/>
      <c r="CGL11" s="301"/>
      <c r="CGM11" s="301"/>
      <c r="CGN11" s="301"/>
      <c r="CGO11" s="301"/>
      <c r="CGP11" s="301"/>
      <c r="CGQ11" s="301"/>
      <c r="CGR11" s="301"/>
      <c r="CGS11" s="301"/>
      <c r="CGT11" s="301"/>
      <c r="CGU11" s="301"/>
      <c r="CGV11" s="301"/>
      <c r="CGW11" s="301"/>
      <c r="CGX11" s="301"/>
      <c r="CGY11" s="301"/>
      <c r="CGZ11" s="301"/>
      <c r="CHA11" s="301"/>
      <c r="CHB11" s="301"/>
      <c r="CHC11" s="301"/>
      <c r="CHD11" s="301"/>
      <c r="CHE11" s="301"/>
      <c r="CHF11" s="301"/>
      <c r="CHG11" s="301"/>
      <c r="CHH11" s="301"/>
      <c r="CHI11" s="301"/>
      <c r="CHJ11" s="301"/>
      <c r="CHK11" s="301"/>
      <c r="CHL11" s="301"/>
      <c r="CHM11" s="301"/>
      <c r="CHN11" s="301"/>
      <c r="CHO11" s="301"/>
      <c r="CHP11" s="301"/>
      <c r="CHQ11" s="301"/>
      <c r="CHR11" s="301"/>
      <c r="CHS11" s="301"/>
      <c r="CHT11" s="301"/>
      <c r="CHU11" s="301"/>
      <c r="CHV11" s="301"/>
      <c r="CHW11" s="301"/>
      <c r="CHX11" s="301"/>
      <c r="CHY11" s="301"/>
      <c r="CHZ11" s="301"/>
      <c r="CIA11" s="301"/>
      <c r="CIB11" s="301"/>
      <c r="CIC11" s="301"/>
      <c r="CID11" s="301"/>
      <c r="CIE11" s="301"/>
      <c r="CIF11" s="301"/>
      <c r="CIG11" s="301"/>
      <c r="CIH11" s="301"/>
      <c r="CII11" s="301"/>
      <c r="CIJ11" s="301"/>
      <c r="CIK11" s="301"/>
      <c r="CIL11" s="301"/>
      <c r="CIM11" s="301"/>
      <c r="CIN11" s="301"/>
      <c r="CIO11" s="301"/>
      <c r="CIP11" s="301"/>
      <c r="CIQ11" s="301"/>
      <c r="CIR11" s="301"/>
      <c r="CIS11" s="301"/>
      <c r="CIT11" s="301"/>
      <c r="CIU11" s="301"/>
      <c r="CIV11" s="301"/>
      <c r="CIW11" s="301"/>
      <c r="CIX11" s="301"/>
      <c r="CIY11" s="301"/>
      <c r="CIZ11" s="301"/>
      <c r="CJA11" s="301"/>
      <c r="CJB11" s="301"/>
      <c r="CJC11" s="301"/>
      <c r="CJD11" s="301"/>
      <c r="CJE11" s="301"/>
      <c r="CJF11" s="301"/>
      <c r="CJG11" s="301"/>
      <c r="CJH11" s="301"/>
      <c r="CJI11" s="301"/>
      <c r="CJJ11" s="301"/>
      <c r="CJK11" s="301"/>
      <c r="CJL11" s="301"/>
      <c r="CJM11" s="301"/>
      <c r="CJN11" s="301"/>
      <c r="CJO11" s="301"/>
      <c r="CJP11" s="301"/>
      <c r="CJQ11" s="301"/>
      <c r="CJR11" s="301"/>
      <c r="CJS11" s="301"/>
      <c r="CJT11" s="301"/>
      <c r="CJU11" s="301"/>
      <c r="CJV11" s="301"/>
      <c r="CJW11" s="301"/>
      <c r="CJX11" s="301"/>
      <c r="CJY11" s="301"/>
      <c r="CJZ11" s="301"/>
      <c r="CKA11" s="301"/>
      <c r="CKB11" s="301"/>
      <c r="CKC11" s="301"/>
      <c r="CKD11" s="301"/>
      <c r="CKE11" s="301"/>
      <c r="CKF11" s="301"/>
      <c r="CKG11" s="301"/>
      <c r="CKH11" s="301"/>
      <c r="CKI11" s="301"/>
      <c r="CKJ11" s="301"/>
      <c r="CKK11" s="301"/>
      <c r="CKL11" s="301"/>
      <c r="CKM11" s="301"/>
      <c r="CKN11" s="301"/>
      <c r="CKO11" s="301"/>
      <c r="CKP11" s="301"/>
      <c r="CKQ11" s="301"/>
      <c r="CKR11" s="301"/>
      <c r="CKS11" s="301"/>
      <c r="CKT11" s="301"/>
      <c r="CKU11" s="301"/>
      <c r="CKV11" s="301"/>
      <c r="CKW11" s="301"/>
      <c r="CKX11" s="301"/>
      <c r="CKY11" s="301"/>
      <c r="CKZ11" s="301"/>
      <c r="CLA11" s="301"/>
      <c r="CLB11" s="301"/>
      <c r="CLC11" s="301"/>
      <c r="CLD11" s="301"/>
      <c r="CLE11" s="301"/>
      <c r="CLF11" s="301"/>
      <c r="CLG11" s="301"/>
      <c r="CLH11" s="301"/>
      <c r="CLI11" s="301"/>
      <c r="CLJ11" s="301"/>
      <c r="CLK11" s="301"/>
      <c r="CLL11" s="301"/>
      <c r="CLM11" s="301"/>
      <c r="CLN11" s="301"/>
      <c r="CLO11" s="301"/>
      <c r="CLP11" s="301"/>
      <c r="CLQ11" s="301"/>
      <c r="CLR11" s="301"/>
      <c r="CLS11" s="301"/>
      <c r="CLT11" s="301"/>
      <c r="CLU11" s="301"/>
      <c r="CLV11" s="301"/>
      <c r="CLW11" s="301"/>
      <c r="CLX11" s="301"/>
      <c r="CLY11" s="301"/>
      <c r="CLZ11" s="301"/>
      <c r="CMA11" s="301"/>
      <c r="CMB11" s="301"/>
      <c r="CMC11" s="301"/>
      <c r="CMD11" s="301"/>
      <c r="CME11" s="301"/>
      <c r="CMF11" s="301"/>
      <c r="CMG11" s="301"/>
      <c r="CMH11" s="301"/>
      <c r="CMI11" s="301"/>
      <c r="CMJ11" s="301"/>
      <c r="CMK11" s="301"/>
      <c r="CML11" s="301"/>
      <c r="CMM11" s="301"/>
      <c r="CMN11" s="301"/>
      <c r="CMO11" s="301"/>
      <c r="CMP11" s="301"/>
      <c r="CMQ11" s="301"/>
      <c r="CMR11" s="301"/>
      <c r="CMS11" s="301"/>
      <c r="CMT11" s="301"/>
      <c r="CMU11" s="301"/>
      <c r="CMV11" s="301"/>
      <c r="CMW11" s="301"/>
      <c r="CMX11" s="301"/>
      <c r="CMY11" s="301"/>
      <c r="CMZ11" s="301"/>
      <c r="CNA11" s="301"/>
      <c r="CNB11" s="301"/>
      <c r="CNC11" s="301"/>
      <c r="CND11" s="301"/>
      <c r="CNE11" s="301"/>
      <c r="CNF11" s="301"/>
      <c r="CNG11" s="301"/>
      <c r="CNH11" s="301"/>
      <c r="CNI11" s="301"/>
      <c r="CNJ11" s="301"/>
      <c r="CNK11" s="301"/>
      <c r="CNL11" s="301"/>
      <c r="CNM11" s="301"/>
      <c r="CNN11" s="301"/>
      <c r="CNO11" s="301"/>
      <c r="CNP11" s="301"/>
      <c r="CNQ11" s="301"/>
      <c r="CNR11" s="301"/>
      <c r="CNS11" s="301"/>
      <c r="CNT11" s="301"/>
      <c r="CNU11" s="301"/>
      <c r="CNV11" s="301"/>
      <c r="CNW11" s="301"/>
      <c r="CNX11" s="301"/>
      <c r="CNY11" s="301"/>
      <c r="CNZ11" s="301"/>
      <c r="COA11" s="301"/>
      <c r="COB11" s="301"/>
      <c r="COC11" s="301"/>
      <c r="COD11" s="301"/>
      <c r="COE11" s="301"/>
      <c r="COF11" s="301"/>
      <c r="COG11" s="301"/>
      <c r="COH11" s="301"/>
      <c r="COI11" s="301"/>
      <c r="COJ11" s="301"/>
      <c r="COK11" s="301"/>
      <c r="COL11" s="301"/>
      <c r="COM11" s="301"/>
      <c r="CON11" s="301"/>
      <c r="COO11" s="301"/>
      <c r="COP11" s="301"/>
      <c r="COQ11" s="301"/>
      <c r="COR11" s="301"/>
      <c r="COS11" s="301"/>
      <c r="COT11" s="301"/>
      <c r="COU11" s="301"/>
      <c r="COV11" s="301"/>
      <c r="COW11" s="301"/>
      <c r="COX11" s="301"/>
      <c r="COY11" s="301"/>
      <c r="COZ11" s="301"/>
      <c r="CPA11" s="301"/>
      <c r="CPB11" s="301"/>
      <c r="CPC11" s="301"/>
      <c r="CPD11" s="301"/>
      <c r="CPE11" s="301"/>
      <c r="CPF11" s="301"/>
      <c r="CPG11" s="301"/>
      <c r="CPH11" s="301"/>
      <c r="CPI11" s="301"/>
      <c r="CPJ11" s="301"/>
      <c r="CPK11" s="301"/>
      <c r="CPL11" s="301"/>
      <c r="CPM11" s="301"/>
      <c r="CPN11" s="301"/>
      <c r="CPO11" s="301"/>
      <c r="CPP11" s="301"/>
      <c r="CPQ11" s="301"/>
      <c r="CPR11" s="301"/>
      <c r="CPS11" s="301"/>
      <c r="CPT11" s="301"/>
      <c r="CPU11" s="301"/>
      <c r="CPV11" s="301"/>
      <c r="CPW11" s="301"/>
      <c r="CPX11" s="301"/>
      <c r="CPY11" s="301"/>
      <c r="CPZ11" s="301"/>
      <c r="CQA11" s="301"/>
      <c r="CQB11" s="301"/>
      <c r="CQC11" s="301"/>
      <c r="CQD11" s="301"/>
      <c r="CQE11" s="301"/>
      <c r="CQF11" s="301"/>
      <c r="CQG11" s="301"/>
      <c r="CQH11" s="301"/>
      <c r="CQI11" s="301"/>
      <c r="CQJ11" s="301"/>
      <c r="CQK11" s="301"/>
      <c r="CQL11" s="301"/>
      <c r="CQM11" s="301"/>
      <c r="CQN11" s="301"/>
      <c r="CQO11" s="301"/>
      <c r="CQP11" s="301"/>
      <c r="CQQ11" s="301"/>
      <c r="CQR11" s="301"/>
      <c r="CQS11" s="301"/>
      <c r="CQT11" s="301"/>
      <c r="CQU11" s="301"/>
      <c r="CQV11" s="301"/>
      <c r="CQW11" s="301"/>
      <c r="CQX11" s="301"/>
      <c r="CQY11" s="301"/>
      <c r="CQZ11" s="301"/>
      <c r="CRA11" s="301"/>
      <c r="CRB11" s="301"/>
      <c r="CRC11" s="301"/>
      <c r="CRD11" s="301"/>
      <c r="CRE11" s="301"/>
      <c r="CRF11" s="301"/>
      <c r="CRG11" s="301"/>
      <c r="CRH11" s="301"/>
      <c r="CRI11" s="301"/>
      <c r="CRJ11" s="301"/>
      <c r="CRK11" s="301"/>
      <c r="CRL11" s="301"/>
      <c r="CRM11" s="301"/>
      <c r="CRN11" s="301"/>
      <c r="CRO11" s="301"/>
      <c r="CRP11" s="301"/>
      <c r="CRQ11" s="301"/>
      <c r="CRR11" s="301"/>
      <c r="CRS11" s="301"/>
      <c r="CRT11" s="301"/>
      <c r="CRU11" s="301"/>
      <c r="CRV11" s="301"/>
      <c r="CRW11" s="301"/>
      <c r="CRX11" s="301"/>
      <c r="CRY11" s="301"/>
      <c r="CRZ11" s="301"/>
      <c r="CSA11" s="301"/>
      <c r="CSB11" s="301"/>
      <c r="CSC11" s="301"/>
      <c r="CSD11" s="301"/>
      <c r="CSE11" s="301"/>
      <c r="CSF11" s="301"/>
      <c r="CSG11" s="301"/>
      <c r="CSH11" s="301"/>
      <c r="CSI11" s="301"/>
      <c r="CSJ11" s="301"/>
      <c r="CSK11" s="301"/>
      <c r="CSL11" s="301"/>
      <c r="CSM11" s="301"/>
      <c r="CSN11" s="301"/>
      <c r="CSO11" s="301"/>
      <c r="CSP11" s="301"/>
      <c r="CSQ11" s="301"/>
      <c r="CSR11" s="301"/>
      <c r="CSS11" s="301"/>
      <c r="CST11" s="301"/>
      <c r="CSU11" s="301"/>
      <c r="CSV11" s="301"/>
      <c r="CSW11" s="301"/>
      <c r="CSX11" s="301"/>
      <c r="CSY11" s="301"/>
      <c r="CSZ11" s="301"/>
      <c r="CTA11" s="301"/>
      <c r="CTB11" s="301"/>
      <c r="CTC11" s="301"/>
      <c r="CTD11" s="301"/>
      <c r="CTE11" s="301"/>
      <c r="CTF11" s="301"/>
      <c r="CTG11" s="301"/>
      <c r="CTH11" s="301"/>
      <c r="CTI11" s="301"/>
      <c r="CTJ11" s="301"/>
      <c r="CTK11" s="301"/>
      <c r="CTL11" s="301"/>
      <c r="CTM11" s="301"/>
      <c r="CTN11" s="301"/>
      <c r="CTO11" s="301"/>
      <c r="CTP11" s="301"/>
      <c r="CTQ11" s="301"/>
      <c r="CTR11" s="301"/>
      <c r="CTS11" s="301"/>
      <c r="CTT11" s="301"/>
      <c r="CTU11" s="301"/>
      <c r="CTV11" s="301"/>
      <c r="CTW11" s="301"/>
      <c r="CTX11" s="301"/>
      <c r="CTY11" s="301"/>
      <c r="CTZ11" s="301"/>
      <c r="CUA11" s="301"/>
      <c r="CUB11" s="301"/>
      <c r="CUC11" s="301"/>
      <c r="CUD11" s="301"/>
      <c r="CUE11" s="301"/>
      <c r="CUF11" s="301"/>
      <c r="CUG11" s="301"/>
      <c r="CUH11" s="301"/>
      <c r="CUI11" s="301"/>
      <c r="CUJ11" s="301"/>
      <c r="CUK11" s="301"/>
      <c r="CUL11" s="301"/>
      <c r="CUM11" s="301"/>
      <c r="CUN11" s="301"/>
      <c r="CUO11" s="301"/>
      <c r="CUP11" s="301"/>
      <c r="CUQ11" s="301"/>
      <c r="CUR11" s="301"/>
      <c r="CUS11" s="301"/>
      <c r="CUT11" s="301"/>
      <c r="CUU11" s="301"/>
      <c r="CUV11" s="301"/>
      <c r="CUW11" s="301"/>
      <c r="CUX11" s="301"/>
      <c r="CUY11" s="301"/>
      <c r="CUZ11" s="301"/>
      <c r="CVA11" s="301"/>
      <c r="CVB11" s="301"/>
      <c r="CVC11" s="301"/>
      <c r="CVD11" s="301"/>
      <c r="CVE11" s="301"/>
      <c r="CVF11" s="301"/>
      <c r="CVG11" s="301"/>
      <c r="CVH11" s="301"/>
      <c r="CVI11" s="301"/>
      <c r="CVJ11" s="301"/>
      <c r="CVK11" s="301"/>
      <c r="CVL11" s="301"/>
      <c r="CVM11" s="301"/>
      <c r="CVN11" s="301"/>
      <c r="CVO11" s="301"/>
      <c r="CVP11" s="301"/>
      <c r="CVQ11" s="301"/>
      <c r="CVR11" s="301"/>
      <c r="CVS11" s="301"/>
      <c r="CVT11" s="301"/>
      <c r="CVU11" s="301"/>
      <c r="CVV11" s="301"/>
      <c r="CVW11" s="301"/>
      <c r="CVX11" s="301"/>
      <c r="CVY11" s="301"/>
      <c r="CVZ11" s="301"/>
      <c r="CWA11" s="301"/>
      <c r="CWB11" s="301"/>
      <c r="CWC11" s="301"/>
      <c r="CWD11" s="301"/>
      <c r="CWE11" s="301"/>
      <c r="CWF11" s="301"/>
      <c r="CWG11" s="301"/>
      <c r="CWH11" s="301"/>
      <c r="CWI11" s="301"/>
      <c r="CWJ11" s="301"/>
      <c r="CWK11" s="301"/>
      <c r="CWL11" s="301"/>
      <c r="CWM11" s="301"/>
      <c r="CWN11" s="301"/>
      <c r="CWO11" s="301"/>
      <c r="CWP11" s="301"/>
      <c r="CWQ11" s="301"/>
      <c r="CWR11" s="301"/>
      <c r="CWS11" s="301"/>
      <c r="CWT11" s="301"/>
      <c r="CWU11" s="301"/>
      <c r="CWV11" s="301"/>
      <c r="CWW11" s="301"/>
      <c r="CWX11" s="301"/>
      <c r="CWY11" s="301"/>
      <c r="CWZ11" s="301"/>
      <c r="CXA11" s="301"/>
      <c r="CXB11" s="301"/>
      <c r="CXC11" s="301"/>
      <c r="CXD11" s="301"/>
      <c r="CXE11" s="301"/>
      <c r="CXF11" s="301"/>
      <c r="CXG11" s="301"/>
      <c r="CXH11" s="301"/>
      <c r="CXI11" s="301"/>
      <c r="CXJ11" s="301"/>
      <c r="CXK11" s="301"/>
      <c r="CXL11" s="301"/>
      <c r="CXM11" s="301"/>
      <c r="CXN11" s="301"/>
      <c r="CXO11" s="301"/>
      <c r="CXP11" s="301"/>
      <c r="CXQ11" s="301"/>
      <c r="CXR11" s="301"/>
      <c r="CXS11" s="301"/>
      <c r="CXT11" s="301"/>
      <c r="CXU11" s="301"/>
      <c r="CXV11" s="301"/>
      <c r="CXW11" s="301"/>
      <c r="CXX11" s="301"/>
      <c r="CXY11" s="301"/>
      <c r="CXZ11" s="301"/>
      <c r="CYA11" s="301"/>
      <c r="CYB11" s="301"/>
      <c r="CYC11" s="301"/>
      <c r="CYD11" s="301"/>
      <c r="CYE11" s="301"/>
      <c r="CYF11" s="301"/>
      <c r="CYG11" s="301"/>
      <c r="CYH11" s="301"/>
      <c r="CYI11" s="301"/>
      <c r="CYJ11" s="301"/>
      <c r="CYK11" s="301"/>
      <c r="CYL11" s="301"/>
      <c r="CYM11" s="301"/>
      <c r="CYN11" s="301"/>
      <c r="CYO11" s="301"/>
      <c r="CYP11" s="301"/>
      <c r="CYQ11" s="301"/>
      <c r="CYR11" s="301"/>
      <c r="CYS11" s="301"/>
      <c r="CYT11" s="301"/>
      <c r="CYU11" s="301"/>
      <c r="CYV11" s="301"/>
      <c r="CYW11" s="301"/>
      <c r="CYX11" s="301"/>
      <c r="CYY11" s="301"/>
      <c r="CYZ11" s="301"/>
      <c r="CZA11" s="301"/>
      <c r="CZB11" s="301"/>
      <c r="CZC11" s="301"/>
      <c r="CZD11" s="301"/>
      <c r="CZE11" s="301"/>
      <c r="CZF11" s="301"/>
      <c r="CZG11" s="301"/>
      <c r="CZH11" s="301"/>
      <c r="CZI11" s="301"/>
      <c r="CZJ11" s="301"/>
      <c r="CZK11" s="301"/>
      <c r="CZL11" s="301"/>
      <c r="CZM11" s="301"/>
      <c r="CZN11" s="301"/>
      <c r="CZO11" s="301"/>
      <c r="CZP11" s="301"/>
      <c r="CZQ11" s="301"/>
      <c r="CZR11" s="301"/>
      <c r="CZS11" s="301"/>
      <c r="CZT11" s="301"/>
      <c r="CZU11" s="301"/>
      <c r="CZV11" s="301"/>
      <c r="CZW11" s="301"/>
      <c r="CZX11" s="301"/>
      <c r="CZY11" s="301"/>
      <c r="CZZ11" s="301"/>
      <c r="DAA11" s="301"/>
      <c r="DAB11" s="301"/>
      <c r="DAC11" s="301"/>
      <c r="DAD11" s="301"/>
      <c r="DAE11" s="301"/>
      <c r="DAF11" s="301"/>
      <c r="DAG11" s="301"/>
      <c r="DAH11" s="301"/>
      <c r="DAI11" s="301"/>
      <c r="DAJ11" s="301"/>
      <c r="DAK11" s="301"/>
      <c r="DAL11" s="301"/>
      <c r="DAM11" s="301"/>
      <c r="DAN11" s="301"/>
      <c r="DAO11" s="301"/>
      <c r="DAP11" s="301"/>
      <c r="DAQ11" s="301"/>
      <c r="DAR11" s="301"/>
      <c r="DAS11" s="301"/>
      <c r="DAT11" s="301"/>
      <c r="DAU11" s="301"/>
      <c r="DAV11" s="301"/>
      <c r="DAW11" s="301"/>
      <c r="DAX11" s="301"/>
      <c r="DAY11" s="301"/>
      <c r="DAZ11" s="301"/>
      <c r="DBA11" s="301"/>
      <c r="DBB11" s="301"/>
      <c r="DBC11" s="301"/>
      <c r="DBD11" s="301"/>
      <c r="DBE11" s="301"/>
      <c r="DBF11" s="301"/>
      <c r="DBG11" s="301"/>
      <c r="DBH11" s="301"/>
      <c r="DBI11" s="301"/>
      <c r="DBJ11" s="301"/>
      <c r="DBK11" s="301"/>
      <c r="DBL11" s="301"/>
      <c r="DBM11" s="301"/>
      <c r="DBN11" s="301"/>
      <c r="DBO11" s="301"/>
      <c r="DBP11" s="301"/>
      <c r="DBQ11" s="301"/>
      <c r="DBR11" s="301"/>
      <c r="DBS11" s="301"/>
      <c r="DBT11" s="301"/>
      <c r="DBU11" s="301"/>
      <c r="DBV11" s="301"/>
      <c r="DBW11" s="301"/>
      <c r="DBX11" s="301"/>
      <c r="DBY11" s="301"/>
      <c r="DBZ11" s="301"/>
      <c r="DCA11" s="301"/>
      <c r="DCB11" s="301"/>
      <c r="DCC11" s="301"/>
      <c r="DCD11" s="301"/>
      <c r="DCE11" s="301"/>
      <c r="DCF11" s="301"/>
      <c r="DCG11" s="301"/>
      <c r="DCH11" s="301"/>
      <c r="DCI11" s="301"/>
      <c r="DCJ11" s="301"/>
      <c r="DCK11" s="301"/>
      <c r="DCL11" s="301"/>
      <c r="DCM11" s="301"/>
      <c r="DCN11" s="301"/>
      <c r="DCO11" s="301"/>
      <c r="DCP11" s="301"/>
      <c r="DCQ11" s="301"/>
      <c r="DCR11" s="301"/>
      <c r="DCS11" s="301"/>
      <c r="DCT11" s="301"/>
      <c r="DCU11" s="301"/>
      <c r="DCV11" s="301"/>
      <c r="DCW11" s="301"/>
      <c r="DCX11" s="301"/>
      <c r="DCY11" s="301"/>
      <c r="DCZ11" s="301"/>
      <c r="DDA11" s="301"/>
      <c r="DDB11" s="301"/>
      <c r="DDC11" s="301"/>
      <c r="DDD11" s="301"/>
      <c r="DDE11" s="301"/>
      <c r="DDF11" s="301"/>
      <c r="DDG11" s="301"/>
      <c r="DDH11" s="301"/>
      <c r="DDI11" s="301"/>
      <c r="DDJ11" s="301"/>
      <c r="DDK11" s="301"/>
      <c r="DDL11" s="301"/>
      <c r="DDM11" s="301"/>
      <c r="DDN11" s="301"/>
      <c r="DDO11" s="301"/>
      <c r="DDP11" s="301"/>
      <c r="DDQ11" s="301"/>
      <c r="DDR11" s="301"/>
      <c r="DDS11" s="301"/>
      <c r="DDT11" s="301"/>
      <c r="DDU11" s="301"/>
      <c r="DDV11" s="301"/>
      <c r="DDW11" s="301"/>
      <c r="DDX11" s="301"/>
      <c r="DDY11" s="301"/>
      <c r="DDZ11" s="301"/>
      <c r="DEA11" s="301"/>
      <c r="DEB11" s="301"/>
      <c r="DEC11" s="301"/>
      <c r="DED11" s="301"/>
      <c r="DEE11" s="301"/>
      <c r="DEF11" s="301"/>
      <c r="DEG11" s="301"/>
      <c r="DEH11" s="301"/>
      <c r="DEI11" s="301"/>
      <c r="DEJ11" s="301"/>
      <c r="DEK11" s="301"/>
      <c r="DEL11" s="301"/>
      <c r="DEM11" s="301"/>
      <c r="DEN11" s="301"/>
      <c r="DEO11" s="301"/>
      <c r="DEP11" s="301"/>
      <c r="DEQ11" s="301"/>
      <c r="DER11" s="301"/>
      <c r="DES11" s="301"/>
      <c r="DET11" s="301"/>
      <c r="DEU11" s="301"/>
      <c r="DEV11" s="301"/>
      <c r="DEW11" s="301"/>
      <c r="DEX11" s="301"/>
      <c r="DEY11" s="301"/>
      <c r="DEZ11" s="301"/>
      <c r="DFA11" s="301"/>
      <c r="DFB11" s="301"/>
      <c r="DFC11" s="301"/>
      <c r="DFD11" s="301"/>
      <c r="DFE11" s="301"/>
      <c r="DFF11" s="301"/>
      <c r="DFG11" s="301"/>
      <c r="DFH11" s="301"/>
      <c r="DFI11" s="301"/>
      <c r="DFJ11" s="301"/>
      <c r="DFK11" s="301"/>
      <c r="DFL11" s="301"/>
      <c r="DFM11" s="301"/>
      <c r="DFN11" s="301"/>
      <c r="DFO11" s="301"/>
      <c r="DFP11" s="301"/>
      <c r="DFQ11" s="301"/>
      <c r="DFR11" s="301"/>
      <c r="DFS11" s="301"/>
      <c r="DFT11" s="301"/>
      <c r="DFU11" s="301"/>
      <c r="DFV11" s="301"/>
      <c r="DFW11" s="301"/>
      <c r="DFX11" s="301"/>
      <c r="DFY11" s="301"/>
      <c r="DFZ11" s="301"/>
      <c r="DGA11" s="301"/>
      <c r="DGB11" s="301"/>
      <c r="DGC11" s="301"/>
      <c r="DGD11" s="301"/>
      <c r="DGE11" s="301"/>
      <c r="DGF11" s="301"/>
      <c r="DGG11" s="301"/>
      <c r="DGH11" s="301"/>
      <c r="DGI11" s="301"/>
      <c r="DGJ11" s="301"/>
      <c r="DGK11" s="301"/>
      <c r="DGL11" s="301"/>
      <c r="DGM11" s="301"/>
      <c r="DGN11" s="301"/>
      <c r="DGO11" s="301"/>
      <c r="DGP11" s="301"/>
      <c r="DGQ11" s="301"/>
      <c r="DGR11" s="301"/>
      <c r="DGS11" s="301"/>
      <c r="DGT11" s="301"/>
      <c r="DGU11" s="301"/>
      <c r="DGV11" s="301"/>
      <c r="DGW11" s="301"/>
      <c r="DGX11" s="301"/>
      <c r="DGY11" s="301"/>
      <c r="DGZ11" s="301"/>
      <c r="DHA11" s="301"/>
      <c r="DHB11" s="301"/>
      <c r="DHC11" s="301"/>
      <c r="DHD11" s="301"/>
      <c r="DHE11" s="301"/>
      <c r="DHF11" s="301"/>
      <c r="DHG11" s="301"/>
      <c r="DHH11" s="301"/>
      <c r="DHI11" s="301"/>
      <c r="DHJ11" s="301"/>
      <c r="DHK11" s="301"/>
      <c r="DHL11" s="301"/>
      <c r="DHM11" s="301"/>
      <c r="DHN11" s="301"/>
      <c r="DHO11" s="301"/>
      <c r="DHP11" s="301"/>
      <c r="DHQ11" s="301"/>
      <c r="DHR11" s="301"/>
      <c r="DHS11" s="301"/>
      <c r="DHT11" s="301"/>
      <c r="DHU11" s="301"/>
      <c r="DHV11" s="301"/>
      <c r="DHW11" s="301"/>
      <c r="DHX11" s="301"/>
      <c r="DHY11" s="301"/>
      <c r="DHZ11" s="301"/>
      <c r="DIA11" s="301"/>
      <c r="DIB11" s="301"/>
      <c r="DIC11" s="301"/>
      <c r="DID11" s="301"/>
      <c r="DIE11" s="301"/>
      <c r="DIF11" s="301"/>
      <c r="DIG11" s="301"/>
      <c r="DIH11" s="301"/>
      <c r="DII11" s="301"/>
      <c r="DIJ11" s="301"/>
      <c r="DIK11" s="301"/>
      <c r="DIL11" s="301"/>
      <c r="DIM11" s="301"/>
      <c r="DIN11" s="301"/>
      <c r="DIO11" s="301"/>
      <c r="DIP11" s="301"/>
      <c r="DIQ11" s="301"/>
      <c r="DIR11" s="301"/>
      <c r="DIS11" s="301"/>
      <c r="DIT11" s="301"/>
      <c r="DIU11" s="301"/>
      <c r="DIV11" s="301"/>
      <c r="DIW11" s="301"/>
      <c r="DIX11" s="301"/>
      <c r="DIY11" s="301"/>
      <c r="DIZ11" s="301"/>
      <c r="DJA11" s="301"/>
      <c r="DJB11" s="301"/>
      <c r="DJC11" s="301"/>
      <c r="DJD11" s="301"/>
      <c r="DJE11" s="301"/>
      <c r="DJF11" s="301"/>
      <c r="DJG11" s="301"/>
      <c r="DJH11" s="301"/>
      <c r="DJI11" s="301"/>
      <c r="DJJ11" s="301"/>
      <c r="DJK11" s="301"/>
      <c r="DJL11" s="301"/>
      <c r="DJM11" s="301"/>
      <c r="DJN11" s="301"/>
      <c r="DJO11" s="301"/>
      <c r="DJP11" s="301"/>
      <c r="DJQ11" s="301"/>
      <c r="DJR11" s="301"/>
      <c r="DJS11" s="301"/>
      <c r="DJT11" s="301"/>
      <c r="DJU11" s="301"/>
      <c r="DJV11" s="301"/>
      <c r="DJW11" s="301"/>
      <c r="DJX11" s="301"/>
      <c r="DJY11" s="301"/>
      <c r="DJZ11" s="301"/>
      <c r="DKA11" s="301"/>
      <c r="DKB11" s="301"/>
      <c r="DKC11" s="301"/>
      <c r="DKD11" s="301"/>
      <c r="DKE11" s="301"/>
      <c r="DKF11" s="301"/>
      <c r="DKG11" s="301"/>
      <c r="DKH11" s="301"/>
      <c r="DKI11" s="301"/>
      <c r="DKJ11" s="301"/>
      <c r="DKK11" s="301"/>
      <c r="DKL11" s="301"/>
      <c r="DKM11" s="301"/>
      <c r="DKN11" s="301"/>
      <c r="DKO11" s="301"/>
      <c r="DKP11" s="301"/>
      <c r="DKQ11" s="301"/>
      <c r="DKR11" s="301"/>
      <c r="DKS11" s="301"/>
      <c r="DKT11" s="301"/>
      <c r="DKU11" s="301"/>
      <c r="DKV11" s="301"/>
      <c r="DKW11" s="301"/>
      <c r="DKX11" s="301"/>
      <c r="DKY11" s="301"/>
      <c r="DKZ11" s="301"/>
      <c r="DLA11" s="301"/>
      <c r="DLB11" s="301"/>
      <c r="DLC11" s="301"/>
      <c r="DLD11" s="301"/>
      <c r="DLE11" s="301"/>
      <c r="DLF11" s="301"/>
      <c r="DLG11" s="301"/>
      <c r="DLH11" s="301"/>
      <c r="DLI11" s="301"/>
      <c r="DLJ11" s="301"/>
      <c r="DLK11" s="301"/>
      <c r="DLL11" s="301"/>
      <c r="DLM11" s="301"/>
      <c r="DLN11" s="301"/>
      <c r="DLO11" s="301"/>
      <c r="DLP11" s="301"/>
      <c r="DLQ11" s="301"/>
      <c r="DLR11" s="301"/>
      <c r="DLS11" s="301"/>
      <c r="DLT11" s="301"/>
      <c r="DLU11" s="301"/>
      <c r="DLV11" s="301"/>
      <c r="DLW11" s="301"/>
      <c r="DLX11" s="301"/>
      <c r="DLY11" s="301"/>
      <c r="DLZ11" s="301"/>
      <c r="DMA11" s="301"/>
      <c r="DMB11" s="301"/>
      <c r="DMC11" s="301"/>
      <c r="DMD11" s="301"/>
      <c r="DME11" s="301"/>
      <c r="DMF11" s="301"/>
      <c r="DMG11" s="301"/>
      <c r="DMH11" s="301"/>
      <c r="DMI11" s="301"/>
      <c r="DMJ11" s="301"/>
      <c r="DMK11" s="301"/>
      <c r="DML11" s="301"/>
      <c r="DMM11" s="301"/>
      <c r="DMN11" s="301"/>
      <c r="DMO11" s="301"/>
      <c r="DMP11" s="301"/>
      <c r="DMQ11" s="301"/>
      <c r="DMR11" s="301"/>
      <c r="DMS11" s="301"/>
      <c r="DMT11" s="301"/>
      <c r="DMU11" s="301"/>
      <c r="DMV11" s="301"/>
      <c r="DMW11" s="301"/>
      <c r="DMX11" s="301"/>
      <c r="DMY11" s="301"/>
      <c r="DMZ11" s="301"/>
      <c r="DNA11" s="301"/>
      <c r="DNB11" s="301"/>
      <c r="DNC11" s="301"/>
      <c r="DND11" s="301"/>
      <c r="DNE11" s="301"/>
      <c r="DNF11" s="301"/>
      <c r="DNG11" s="301"/>
      <c r="DNH11" s="301"/>
      <c r="DNI11" s="301"/>
      <c r="DNJ11" s="301"/>
      <c r="DNK11" s="301"/>
      <c r="DNL11" s="301"/>
      <c r="DNM11" s="301"/>
      <c r="DNN11" s="301"/>
      <c r="DNO11" s="301"/>
      <c r="DNP11" s="301"/>
      <c r="DNQ11" s="301"/>
      <c r="DNR11" s="301"/>
      <c r="DNS11" s="301"/>
      <c r="DNT11" s="301"/>
      <c r="DNU11" s="301"/>
      <c r="DNV11" s="301"/>
      <c r="DNW11" s="301"/>
      <c r="DNX11" s="301"/>
      <c r="DNY11" s="301"/>
      <c r="DNZ11" s="301"/>
      <c r="DOA11" s="301"/>
      <c r="DOB11" s="301"/>
      <c r="DOC11" s="301"/>
      <c r="DOD11" s="301"/>
      <c r="DOE11" s="301"/>
      <c r="DOF11" s="301"/>
      <c r="DOG11" s="301"/>
      <c r="DOH11" s="301"/>
      <c r="DOI11" s="301"/>
      <c r="DOJ11" s="301"/>
      <c r="DOK11" s="301"/>
      <c r="DOL11" s="301"/>
      <c r="DOM11" s="301"/>
      <c r="DON11" s="301"/>
      <c r="DOO11" s="301"/>
      <c r="DOP11" s="301"/>
      <c r="DOQ11" s="301"/>
      <c r="DOR11" s="301"/>
      <c r="DOS11" s="301"/>
      <c r="DOT11" s="301"/>
      <c r="DOU11" s="301"/>
      <c r="DOV11" s="301"/>
      <c r="DOW11" s="301"/>
      <c r="DOX11" s="301"/>
      <c r="DOY11" s="301"/>
      <c r="DOZ11" s="301"/>
      <c r="DPA11" s="301"/>
      <c r="DPB11" s="301"/>
      <c r="DPC11" s="301"/>
      <c r="DPD11" s="301"/>
      <c r="DPE11" s="301"/>
      <c r="DPF11" s="301"/>
      <c r="DPG11" s="301"/>
      <c r="DPH11" s="301"/>
      <c r="DPI11" s="301"/>
      <c r="DPJ11" s="301"/>
      <c r="DPK11" s="301"/>
      <c r="DPL11" s="301"/>
      <c r="DPM11" s="301"/>
      <c r="DPN11" s="301"/>
      <c r="DPO11" s="301"/>
      <c r="DPP11" s="301"/>
      <c r="DPQ11" s="301"/>
      <c r="DPR11" s="301"/>
      <c r="DPS11" s="301"/>
      <c r="DPT11" s="301"/>
      <c r="DPU11" s="301"/>
      <c r="DPV11" s="301"/>
      <c r="DPW11" s="301"/>
      <c r="DPX11" s="301"/>
      <c r="DPY11" s="301"/>
      <c r="DPZ11" s="301"/>
      <c r="DQA11" s="301"/>
      <c r="DQB11" s="301"/>
      <c r="DQC11" s="301"/>
      <c r="DQD11" s="301"/>
      <c r="DQE11" s="301"/>
      <c r="DQF11" s="301"/>
      <c r="DQG11" s="301"/>
      <c r="DQH11" s="301"/>
      <c r="DQI11" s="301"/>
      <c r="DQJ11" s="301"/>
      <c r="DQK11" s="301"/>
      <c r="DQL11" s="301"/>
      <c r="DQM11" s="301"/>
      <c r="DQN11" s="301"/>
      <c r="DQO11" s="301"/>
      <c r="DQP11" s="301"/>
      <c r="DQQ11" s="301"/>
      <c r="DQR11" s="301"/>
      <c r="DQS11" s="301"/>
      <c r="DQT11" s="301"/>
      <c r="DQU11" s="301"/>
      <c r="DQV11" s="301"/>
      <c r="DQW11" s="301"/>
      <c r="DQX11" s="301"/>
      <c r="DQY11" s="301"/>
      <c r="DQZ11" s="301"/>
      <c r="DRA11" s="301"/>
      <c r="DRB11" s="301"/>
      <c r="DRC11" s="301"/>
      <c r="DRD11" s="301"/>
      <c r="DRE11" s="301"/>
      <c r="DRF11" s="301"/>
      <c r="DRG11" s="301"/>
      <c r="DRH11" s="301"/>
      <c r="DRI11" s="301"/>
      <c r="DRJ11" s="301"/>
      <c r="DRK11" s="301"/>
      <c r="DRL11" s="301"/>
      <c r="DRM11" s="301"/>
      <c r="DRN11" s="301"/>
      <c r="DRO11" s="301"/>
      <c r="DRP11" s="301"/>
      <c r="DRQ11" s="301"/>
      <c r="DRR11" s="301"/>
      <c r="DRS11" s="301"/>
      <c r="DRT11" s="301"/>
      <c r="DRU11" s="301"/>
      <c r="DRV11" s="301"/>
      <c r="DRW11" s="301"/>
      <c r="DRX11" s="301"/>
      <c r="DRY11" s="301"/>
      <c r="DRZ11" s="301"/>
      <c r="DSA11" s="301"/>
      <c r="DSB11" s="301"/>
      <c r="DSC11" s="301"/>
      <c r="DSD11" s="301"/>
      <c r="DSE11" s="301"/>
      <c r="DSF11" s="301"/>
      <c r="DSG11" s="301"/>
      <c r="DSH11" s="301"/>
      <c r="DSI11" s="301"/>
      <c r="DSJ11" s="301"/>
      <c r="DSK11" s="301"/>
      <c r="DSL11" s="301"/>
      <c r="DSM11" s="301"/>
      <c r="DSN11" s="301"/>
      <c r="DSO11" s="301"/>
      <c r="DSP11" s="301"/>
      <c r="DSQ11" s="301"/>
      <c r="DSR11" s="301"/>
      <c r="DSS11" s="301"/>
      <c r="DST11" s="301"/>
      <c r="DSU11" s="301"/>
      <c r="DSV11" s="301"/>
      <c r="DSW11" s="301"/>
      <c r="DSX11" s="301"/>
      <c r="DSY11" s="301"/>
      <c r="DSZ11" s="301"/>
      <c r="DTA11" s="301"/>
      <c r="DTB11" s="301"/>
      <c r="DTC11" s="301"/>
      <c r="DTD11" s="301"/>
      <c r="DTE11" s="301"/>
      <c r="DTF11" s="301"/>
      <c r="DTG11" s="301"/>
      <c r="DTH11" s="301"/>
      <c r="DTI11" s="301"/>
      <c r="DTJ11" s="301"/>
      <c r="DTK11" s="301"/>
      <c r="DTL11" s="301"/>
      <c r="DTM11" s="301"/>
      <c r="DTN11" s="301"/>
      <c r="DTO11" s="301"/>
      <c r="DTP11" s="301"/>
      <c r="DTQ11" s="301"/>
      <c r="DTR11" s="301"/>
      <c r="DTS11" s="301"/>
      <c r="DTT11" s="301"/>
      <c r="DTU11" s="301"/>
      <c r="DTV11" s="301"/>
      <c r="DTW11" s="301"/>
      <c r="DTX11" s="301"/>
      <c r="DTY11" s="301"/>
      <c r="DTZ11" s="301"/>
      <c r="DUA11" s="301"/>
      <c r="DUB11" s="301"/>
      <c r="DUC11" s="301"/>
      <c r="DUD11" s="301"/>
      <c r="DUE11" s="301"/>
      <c r="DUF11" s="301"/>
      <c r="DUG11" s="301"/>
      <c r="DUH11" s="301"/>
      <c r="DUI11" s="301"/>
      <c r="DUJ11" s="301"/>
      <c r="DUK11" s="301"/>
      <c r="DUL11" s="301"/>
      <c r="DUM11" s="301"/>
      <c r="DUN11" s="301"/>
      <c r="DUO11" s="301"/>
      <c r="DUP11" s="301"/>
      <c r="DUQ11" s="301"/>
      <c r="DUR11" s="301"/>
      <c r="DUS11" s="301"/>
      <c r="DUT11" s="301"/>
      <c r="DUU11" s="301"/>
      <c r="DUV11" s="301"/>
      <c r="DUW11" s="301"/>
      <c r="DUX11" s="301"/>
      <c r="DUY11" s="301"/>
      <c r="DUZ11" s="301"/>
      <c r="DVA11" s="301"/>
      <c r="DVB11" s="301"/>
      <c r="DVC11" s="301"/>
      <c r="DVD11" s="301"/>
      <c r="DVE11" s="301"/>
      <c r="DVF11" s="301"/>
      <c r="DVG11" s="301"/>
      <c r="DVH11" s="301"/>
      <c r="DVI11" s="301"/>
      <c r="DVJ11" s="301"/>
      <c r="DVK11" s="301"/>
      <c r="DVL11" s="301"/>
      <c r="DVM11" s="301"/>
      <c r="DVN11" s="301"/>
      <c r="DVO11" s="301"/>
      <c r="DVP11" s="301"/>
      <c r="DVQ11" s="301"/>
      <c r="DVR11" s="301"/>
      <c r="DVS11" s="301"/>
      <c r="DVT11" s="301"/>
      <c r="DVU11" s="301"/>
      <c r="DVV11" s="301"/>
      <c r="DVW11" s="301"/>
      <c r="DVX11" s="301"/>
      <c r="DVY11" s="301"/>
      <c r="DVZ11" s="301"/>
      <c r="DWA11" s="301"/>
      <c r="DWB11" s="301"/>
      <c r="DWC11" s="301"/>
      <c r="DWD11" s="301"/>
      <c r="DWE11" s="301"/>
      <c r="DWF11" s="301"/>
      <c r="DWG11" s="301"/>
      <c r="DWH11" s="301"/>
      <c r="DWI11" s="301"/>
      <c r="DWJ11" s="301"/>
      <c r="DWK11" s="301"/>
      <c r="DWL11" s="301"/>
      <c r="DWM11" s="301"/>
      <c r="DWN11" s="301"/>
      <c r="DWO11" s="301"/>
      <c r="DWP11" s="301"/>
      <c r="DWQ11" s="301"/>
      <c r="DWR11" s="301"/>
      <c r="DWS11" s="301"/>
      <c r="DWT11" s="301"/>
      <c r="DWU11" s="301"/>
      <c r="DWV11" s="301"/>
      <c r="DWW11" s="301"/>
      <c r="DWX11" s="301"/>
      <c r="DWY11" s="301"/>
      <c r="DWZ11" s="301"/>
      <c r="DXA11" s="301"/>
      <c r="DXB11" s="301"/>
      <c r="DXC11" s="301"/>
      <c r="DXD11" s="301"/>
      <c r="DXE11" s="301"/>
      <c r="DXF11" s="301"/>
      <c r="DXG11" s="301"/>
      <c r="DXH11" s="301"/>
      <c r="DXI11" s="301"/>
      <c r="DXJ11" s="301"/>
      <c r="DXK11" s="301"/>
      <c r="DXL11" s="301"/>
      <c r="DXM11" s="301"/>
      <c r="DXN11" s="301"/>
      <c r="DXO11" s="301"/>
      <c r="DXP11" s="301"/>
      <c r="DXQ11" s="301"/>
      <c r="DXR11" s="301"/>
      <c r="DXS11" s="301"/>
      <c r="DXT11" s="301"/>
      <c r="DXU11" s="301"/>
      <c r="DXV11" s="301"/>
      <c r="DXW11" s="301"/>
      <c r="DXX11" s="301"/>
      <c r="DXY11" s="301"/>
      <c r="DXZ11" s="301"/>
      <c r="DYA11" s="301"/>
      <c r="DYB11" s="301"/>
      <c r="DYC11" s="301"/>
      <c r="DYD11" s="301"/>
      <c r="DYE11" s="301"/>
      <c r="DYF11" s="301"/>
      <c r="DYG11" s="301"/>
      <c r="DYH11" s="301"/>
      <c r="DYI11" s="301"/>
      <c r="DYJ11" s="301"/>
      <c r="DYK11" s="301"/>
      <c r="DYL11" s="301"/>
      <c r="DYM11" s="301"/>
      <c r="DYN11" s="301"/>
      <c r="DYO11" s="301"/>
      <c r="DYP11" s="301"/>
      <c r="DYQ11" s="301"/>
      <c r="DYR11" s="301"/>
      <c r="DYS11" s="301"/>
      <c r="DYT11" s="301"/>
      <c r="DYU11" s="301"/>
      <c r="DYV11" s="301"/>
      <c r="DYW11" s="301"/>
      <c r="DYX11" s="301"/>
      <c r="DYY11" s="301"/>
      <c r="DYZ11" s="301"/>
      <c r="DZA11" s="301"/>
      <c r="DZB11" s="301"/>
      <c r="DZC11" s="301"/>
      <c r="DZD11" s="301"/>
      <c r="DZE11" s="301"/>
      <c r="DZF11" s="301"/>
      <c r="DZG11" s="301"/>
      <c r="DZH11" s="301"/>
      <c r="DZI11" s="301"/>
      <c r="DZJ11" s="301"/>
      <c r="DZK11" s="301"/>
      <c r="DZL11" s="301"/>
      <c r="DZM11" s="301"/>
      <c r="DZN11" s="301"/>
      <c r="DZO11" s="301"/>
      <c r="DZP11" s="301"/>
      <c r="DZQ11" s="301"/>
      <c r="DZR11" s="301"/>
      <c r="DZS11" s="301"/>
      <c r="DZT11" s="301"/>
      <c r="DZU11" s="301"/>
      <c r="DZV11" s="301"/>
      <c r="DZW11" s="301"/>
      <c r="DZX11" s="301"/>
      <c r="DZY11" s="301"/>
      <c r="DZZ11" s="301"/>
      <c r="EAA11" s="301"/>
      <c r="EAB11" s="301"/>
      <c r="EAC11" s="301"/>
      <c r="EAD11" s="301"/>
      <c r="EAE11" s="301"/>
      <c r="EAF11" s="301"/>
      <c r="EAG11" s="301"/>
      <c r="EAH11" s="301"/>
      <c r="EAI11" s="301"/>
      <c r="EAJ11" s="301"/>
      <c r="EAK11" s="301"/>
      <c r="EAL11" s="301"/>
      <c r="EAM11" s="301"/>
      <c r="EAN11" s="301"/>
      <c r="EAO11" s="301"/>
      <c r="EAP11" s="301"/>
      <c r="EAQ11" s="301"/>
      <c r="EAR11" s="301"/>
      <c r="EAS11" s="301"/>
      <c r="EAT11" s="301"/>
      <c r="EAU11" s="301"/>
      <c r="EAV11" s="301"/>
      <c r="EAW11" s="301"/>
      <c r="EAX11" s="301"/>
      <c r="EAY11" s="301"/>
      <c r="EAZ11" s="301"/>
      <c r="EBA11" s="301"/>
      <c r="EBB11" s="301"/>
      <c r="EBC11" s="301"/>
      <c r="EBD11" s="301"/>
      <c r="EBE11" s="301"/>
      <c r="EBF11" s="301"/>
      <c r="EBG11" s="301"/>
      <c r="EBH11" s="301"/>
      <c r="EBI11" s="301"/>
      <c r="EBJ11" s="301"/>
      <c r="EBK11" s="301"/>
      <c r="EBL11" s="301"/>
      <c r="EBM11" s="301"/>
      <c r="EBN11" s="301"/>
      <c r="EBO11" s="301"/>
      <c r="EBP11" s="301"/>
      <c r="EBQ11" s="301"/>
      <c r="EBR11" s="301"/>
      <c r="EBS11" s="301"/>
      <c r="EBT11" s="301"/>
      <c r="EBU11" s="301"/>
      <c r="EBV11" s="301"/>
      <c r="EBW11" s="301"/>
      <c r="EBX11" s="301"/>
      <c r="EBY11" s="301"/>
      <c r="EBZ11" s="301"/>
      <c r="ECA11" s="301"/>
      <c r="ECB11" s="301"/>
      <c r="ECC11" s="301"/>
      <c r="ECD11" s="301"/>
      <c r="ECE11" s="301"/>
      <c r="ECF11" s="301"/>
      <c r="ECG11" s="301"/>
      <c r="ECH11" s="301"/>
      <c r="ECI11" s="301"/>
      <c r="ECJ11" s="301"/>
      <c r="ECK11" s="301"/>
      <c r="ECL11" s="301"/>
      <c r="ECM11" s="301"/>
      <c r="ECN11" s="301"/>
      <c r="ECO11" s="301"/>
      <c r="ECP11" s="301"/>
      <c r="ECQ11" s="301"/>
      <c r="ECR11" s="301"/>
      <c r="ECS11" s="301"/>
      <c r="ECT11" s="301"/>
      <c r="ECU11" s="301"/>
      <c r="ECV11" s="301"/>
      <c r="ECW11" s="301"/>
      <c r="ECX11" s="301"/>
      <c r="ECY11" s="301"/>
      <c r="ECZ11" s="301"/>
      <c r="EDA11" s="301"/>
      <c r="EDB11" s="301"/>
      <c r="EDC11" s="301"/>
      <c r="EDD11" s="301"/>
      <c r="EDE11" s="301"/>
      <c r="EDF11" s="301"/>
      <c r="EDG11" s="301"/>
      <c r="EDH11" s="301"/>
      <c r="EDI11" s="301"/>
      <c r="EDJ11" s="301"/>
      <c r="EDK11" s="301"/>
      <c r="EDL11" s="301"/>
      <c r="EDM11" s="301"/>
      <c r="EDN11" s="301"/>
      <c r="EDO11" s="301"/>
      <c r="EDP11" s="301"/>
      <c r="EDQ11" s="301"/>
      <c r="EDR11" s="301"/>
      <c r="EDS11" s="301"/>
      <c r="EDT11" s="301"/>
      <c r="EDU11" s="301"/>
      <c r="EDV11" s="301"/>
      <c r="EDW11" s="301"/>
      <c r="EDX11" s="301"/>
      <c r="EDY11" s="301"/>
      <c r="EDZ11" s="301"/>
      <c r="EEA11" s="301"/>
      <c r="EEB11" s="301"/>
      <c r="EEC11" s="301"/>
      <c r="EED11" s="301"/>
      <c r="EEE11" s="301"/>
      <c r="EEF11" s="301"/>
      <c r="EEG11" s="301"/>
      <c r="EEH11" s="301"/>
      <c r="EEI11" s="301"/>
      <c r="EEJ11" s="301"/>
      <c r="EEK11" s="301"/>
      <c r="EEL11" s="301"/>
      <c r="EEM11" s="301"/>
      <c r="EEN11" s="301"/>
      <c r="EEO11" s="301"/>
      <c r="EEP11" s="301"/>
      <c r="EEQ11" s="301"/>
      <c r="EER11" s="301"/>
      <c r="EES11" s="301"/>
      <c r="EET11" s="301"/>
      <c r="EEU11" s="301"/>
      <c r="EEV11" s="301"/>
      <c r="EEW11" s="301"/>
      <c r="EEX11" s="301"/>
      <c r="EEY11" s="301"/>
      <c r="EEZ11" s="301"/>
      <c r="EFA11" s="301"/>
      <c r="EFB11" s="301"/>
      <c r="EFC11" s="301"/>
      <c r="EFD11" s="301"/>
      <c r="EFE11" s="301"/>
      <c r="EFF11" s="301"/>
      <c r="EFG11" s="301"/>
      <c r="EFH11" s="301"/>
      <c r="EFI11" s="301"/>
      <c r="EFJ11" s="301"/>
      <c r="EFK11" s="301"/>
      <c r="EFL11" s="301"/>
      <c r="EFM11" s="301"/>
      <c r="EFN11" s="301"/>
      <c r="EFO11" s="301"/>
      <c r="EFP11" s="301"/>
      <c r="EFQ11" s="301"/>
      <c r="EFR11" s="301"/>
      <c r="EFS11" s="301"/>
      <c r="EFT11" s="301"/>
      <c r="EFU11" s="301"/>
      <c r="EFV11" s="301"/>
      <c r="EFW11" s="301"/>
      <c r="EFX11" s="301"/>
      <c r="EFY11" s="301"/>
      <c r="EFZ11" s="301"/>
      <c r="EGA11" s="301"/>
      <c r="EGB11" s="301"/>
      <c r="EGC11" s="301"/>
      <c r="EGD11" s="301"/>
      <c r="EGE11" s="301"/>
      <c r="EGF11" s="301"/>
      <c r="EGG11" s="301"/>
      <c r="EGH11" s="301"/>
      <c r="EGI11" s="301"/>
      <c r="EGJ11" s="301"/>
      <c r="EGK11" s="301"/>
      <c r="EGL11" s="301"/>
      <c r="EGM11" s="301"/>
      <c r="EGN11" s="301"/>
      <c r="EGO11" s="301"/>
      <c r="EGP11" s="301"/>
      <c r="EGQ11" s="301"/>
      <c r="EGR11" s="301"/>
      <c r="EGS11" s="301"/>
      <c r="EGT11" s="301"/>
      <c r="EGU11" s="301"/>
      <c r="EGV11" s="301"/>
      <c r="EGW11" s="301"/>
      <c r="EGX11" s="301"/>
      <c r="EGY11" s="301"/>
      <c r="EGZ11" s="301"/>
      <c r="EHA11" s="301"/>
      <c r="EHB11" s="301"/>
      <c r="EHC11" s="301"/>
      <c r="EHD11" s="301"/>
      <c r="EHE11" s="301"/>
      <c r="EHF11" s="301"/>
      <c r="EHG11" s="301"/>
      <c r="EHH11" s="301"/>
      <c r="EHI11" s="301"/>
      <c r="EHJ11" s="301"/>
      <c r="EHK11" s="301"/>
      <c r="EHL11" s="301"/>
      <c r="EHM11" s="301"/>
      <c r="EHN11" s="301"/>
      <c r="EHO11" s="301"/>
      <c r="EHP11" s="301"/>
      <c r="EHQ11" s="301"/>
      <c r="EHR11" s="301"/>
      <c r="EHS11" s="301"/>
      <c r="EHT11" s="301"/>
      <c r="EHU11" s="301"/>
      <c r="EHV11" s="301"/>
      <c r="EHW11" s="301"/>
      <c r="EHX11" s="301"/>
      <c r="EHY11" s="301"/>
      <c r="EHZ11" s="301"/>
      <c r="EIA11" s="301"/>
      <c r="EIB11" s="301"/>
      <c r="EIC11" s="301"/>
      <c r="EID11" s="301"/>
      <c r="EIE11" s="301"/>
      <c r="EIF11" s="301"/>
      <c r="EIG11" s="301"/>
      <c r="EIH11" s="301"/>
      <c r="EII11" s="301"/>
      <c r="EIJ11" s="301"/>
      <c r="EIK11" s="301"/>
      <c r="EIL11" s="301"/>
      <c r="EIM11" s="301"/>
      <c r="EIN11" s="301"/>
      <c r="EIO11" s="301"/>
      <c r="EIP11" s="301"/>
      <c r="EIQ11" s="301"/>
      <c r="EIR11" s="301"/>
      <c r="EIS11" s="301"/>
      <c r="EIT11" s="301"/>
      <c r="EIU11" s="301"/>
      <c r="EIV11" s="301"/>
      <c r="EIW11" s="301"/>
      <c r="EIX11" s="301"/>
      <c r="EIY11" s="301"/>
      <c r="EIZ11" s="301"/>
      <c r="EJA11" s="301"/>
      <c r="EJB11" s="301"/>
      <c r="EJC11" s="301"/>
      <c r="EJD11" s="301"/>
      <c r="EJE11" s="301"/>
      <c r="EJF11" s="301"/>
      <c r="EJG11" s="301"/>
      <c r="EJH11" s="301"/>
      <c r="EJI11" s="301"/>
      <c r="EJJ11" s="301"/>
      <c r="EJK11" s="301"/>
      <c r="EJL11" s="301"/>
      <c r="EJM11" s="301"/>
      <c r="EJN11" s="301"/>
      <c r="EJO11" s="301"/>
      <c r="EJP11" s="301"/>
      <c r="EJQ11" s="301"/>
      <c r="EJR11" s="301"/>
      <c r="EJS11" s="301"/>
      <c r="EJT11" s="301"/>
      <c r="EJU11" s="301"/>
      <c r="EJV11" s="301"/>
      <c r="EJW11" s="301"/>
      <c r="EJX11" s="301"/>
      <c r="EJY11" s="301"/>
      <c r="EJZ11" s="301"/>
      <c r="EKA11" s="301"/>
      <c r="EKB11" s="301"/>
      <c r="EKC11" s="301"/>
      <c r="EKD11" s="301"/>
      <c r="EKE11" s="301"/>
      <c r="EKF11" s="301"/>
      <c r="EKG11" s="301"/>
      <c r="EKH11" s="301"/>
      <c r="EKI11" s="301"/>
      <c r="EKJ11" s="301"/>
      <c r="EKK11" s="301"/>
      <c r="EKL11" s="301"/>
      <c r="EKM11" s="301"/>
      <c r="EKN11" s="301"/>
      <c r="EKO11" s="301"/>
      <c r="EKP11" s="301"/>
      <c r="EKQ11" s="301"/>
      <c r="EKR11" s="301"/>
      <c r="EKS11" s="301"/>
      <c r="EKT11" s="301"/>
      <c r="EKU11" s="301"/>
      <c r="EKV11" s="301"/>
      <c r="EKW11" s="301"/>
      <c r="EKX11" s="301"/>
      <c r="EKY11" s="301"/>
      <c r="EKZ11" s="301"/>
      <c r="ELA11" s="301"/>
      <c r="ELB11" s="301"/>
      <c r="ELC11" s="301"/>
      <c r="ELD11" s="301"/>
      <c r="ELE11" s="301"/>
      <c r="ELF11" s="301"/>
      <c r="ELG11" s="301"/>
      <c r="ELH11" s="301"/>
      <c r="ELI11" s="301"/>
      <c r="ELJ11" s="301"/>
      <c r="ELK11" s="301"/>
      <c r="ELL11" s="301"/>
      <c r="ELM11" s="301"/>
      <c r="ELN11" s="301"/>
      <c r="ELO11" s="301"/>
      <c r="ELP11" s="301"/>
      <c r="ELQ11" s="301"/>
      <c r="ELR11" s="301"/>
      <c r="ELS11" s="301"/>
      <c r="ELT11" s="301"/>
      <c r="ELU11" s="301"/>
      <c r="ELV11" s="301"/>
      <c r="ELW11" s="301"/>
      <c r="ELX11" s="301"/>
      <c r="ELY11" s="301"/>
      <c r="ELZ11" s="301"/>
      <c r="EMA11" s="301"/>
      <c r="EMB11" s="301"/>
      <c r="EMC11" s="301"/>
      <c r="EMD11" s="301"/>
      <c r="EME11" s="301"/>
      <c r="EMF11" s="301"/>
      <c r="EMG11" s="301"/>
      <c r="EMH11" s="301"/>
      <c r="EMI11" s="301"/>
      <c r="EMJ11" s="301"/>
      <c r="EMK11" s="301"/>
      <c r="EML11" s="301"/>
      <c r="EMM11" s="301"/>
      <c r="EMN11" s="301"/>
      <c r="EMO11" s="301"/>
      <c r="EMP11" s="301"/>
      <c r="EMQ11" s="301"/>
      <c r="EMR11" s="301"/>
      <c r="EMS11" s="301"/>
      <c r="EMT11" s="301"/>
      <c r="EMU11" s="301"/>
      <c r="EMV11" s="301"/>
      <c r="EMW11" s="301"/>
      <c r="EMX11" s="301"/>
      <c r="EMY11" s="301"/>
      <c r="EMZ11" s="301"/>
      <c r="ENA11" s="301"/>
      <c r="ENB11" s="301"/>
      <c r="ENC11" s="301"/>
      <c r="END11" s="301"/>
      <c r="ENE11" s="301"/>
      <c r="ENF11" s="301"/>
      <c r="ENG11" s="301"/>
      <c r="ENH11" s="301"/>
      <c r="ENI11" s="301"/>
      <c r="ENJ11" s="301"/>
      <c r="ENK11" s="301"/>
      <c r="ENL11" s="301"/>
      <c r="ENM11" s="301"/>
      <c r="ENN11" s="301"/>
      <c r="ENO11" s="301"/>
      <c r="ENP11" s="301"/>
      <c r="ENQ11" s="301"/>
      <c r="ENR11" s="301"/>
      <c r="ENS11" s="301"/>
      <c r="ENT11" s="301"/>
      <c r="ENU11" s="301"/>
      <c r="ENV11" s="301"/>
      <c r="ENW11" s="301"/>
      <c r="ENX11" s="301"/>
      <c r="ENY11" s="301"/>
      <c r="ENZ11" s="301"/>
      <c r="EOA11" s="301"/>
      <c r="EOB11" s="301"/>
      <c r="EOC11" s="301"/>
      <c r="EOD11" s="301"/>
      <c r="EOE11" s="301"/>
      <c r="EOF11" s="301"/>
      <c r="EOG11" s="301"/>
      <c r="EOH11" s="301"/>
      <c r="EOI11" s="301"/>
      <c r="EOJ11" s="301"/>
      <c r="EOK11" s="301"/>
      <c r="EOL11" s="301"/>
      <c r="EOM11" s="301"/>
      <c r="EON11" s="301"/>
      <c r="EOO11" s="301"/>
      <c r="EOP11" s="301"/>
      <c r="EOQ11" s="301"/>
      <c r="EOR11" s="301"/>
      <c r="EOS11" s="301"/>
      <c r="EOT11" s="301"/>
      <c r="EOU11" s="301"/>
      <c r="EOV11" s="301"/>
      <c r="EOW11" s="301"/>
      <c r="EOX11" s="301"/>
      <c r="EOY11" s="301"/>
      <c r="EOZ11" s="301"/>
      <c r="EPA11" s="301"/>
      <c r="EPB11" s="301"/>
      <c r="EPC11" s="301"/>
      <c r="EPD11" s="301"/>
      <c r="EPE11" s="301"/>
      <c r="EPF11" s="301"/>
      <c r="EPG11" s="301"/>
      <c r="EPH11" s="301"/>
      <c r="EPI11" s="301"/>
      <c r="EPJ11" s="301"/>
      <c r="EPK11" s="301"/>
      <c r="EPL11" s="301"/>
      <c r="EPM11" s="301"/>
      <c r="EPN11" s="301"/>
      <c r="EPO11" s="301"/>
      <c r="EPP11" s="301"/>
      <c r="EPQ11" s="301"/>
      <c r="EPR11" s="301"/>
      <c r="EPS11" s="301"/>
      <c r="EPT11" s="301"/>
      <c r="EPU11" s="301"/>
      <c r="EPV11" s="301"/>
      <c r="EPW11" s="301"/>
      <c r="EPX11" s="301"/>
      <c r="EPY11" s="301"/>
      <c r="EPZ11" s="301"/>
      <c r="EQA11" s="301"/>
      <c r="EQB11" s="301"/>
      <c r="EQC11" s="301"/>
      <c r="EQD11" s="301"/>
      <c r="EQE11" s="301"/>
      <c r="EQF11" s="301"/>
      <c r="EQG11" s="301"/>
      <c r="EQH11" s="301"/>
      <c r="EQI11" s="301"/>
      <c r="EQJ11" s="301"/>
      <c r="EQK11" s="301"/>
      <c r="EQL11" s="301"/>
      <c r="EQM11" s="301"/>
      <c r="EQN11" s="301"/>
      <c r="EQO11" s="301"/>
      <c r="EQP11" s="301"/>
      <c r="EQQ11" s="301"/>
      <c r="EQR11" s="301"/>
      <c r="EQS11" s="301"/>
      <c r="EQT11" s="301"/>
      <c r="EQU11" s="301"/>
      <c r="EQV11" s="301"/>
      <c r="EQW11" s="301"/>
      <c r="EQX11" s="301"/>
      <c r="EQY11" s="301"/>
      <c r="EQZ11" s="301"/>
      <c r="ERA11" s="301"/>
      <c r="ERB11" s="301"/>
      <c r="ERC11" s="301"/>
      <c r="ERD11" s="301"/>
      <c r="ERE11" s="301"/>
      <c r="ERF11" s="301"/>
      <c r="ERG11" s="301"/>
      <c r="ERH11" s="301"/>
      <c r="ERI11" s="301"/>
      <c r="ERJ11" s="301"/>
      <c r="ERK11" s="301"/>
      <c r="ERL11" s="301"/>
      <c r="ERM11" s="301"/>
      <c r="ERN11" s="301"/>
      <c r="ERO11" s="301"/>
      <c r="ERP11" s="301"/>
      <c r="ERQ11" s="301"/>
      <c r="ERR11" s="301"/>
      <c r="ERS11" s="301"/>
      <c r="ERT11" s="301"/>
      <c r="ERU11" s="301"/>
      <c r="ERV11" s="301"/>
      <c r="ERW11" s="301"/>
      <c r="ERX11" s="301"/>
      <c r="ERY11" s="301"/>
      <c r="ERZ11" s="301"/>
      <c r="ESA11" s="301"/>
      <c r="ESB11" s="301"/>
      <c r="ESC11" s="301"/>
      <c r="ESD11" s="301"/>
      <c r="ESE11" s="301"/>
      <c r="ESF11" s="301"/>
      <c r="ESG11" s="301"/>
      <c r="ESH11" s="301"/>
      <c r="ESI11" s="301"/>
      <c r="ESJ11" s="301"/>
      <c r="ESK11" s="301"/>
      <c r="ESL11" s="301"/>
      <c r="ESM11" s="301"/>
      <c r="ESN11" s="301"/>
      <c r="ESO11" s="301"/>
      <c r="ESP11" s="301"/>
      <c r="ESQ11" s="301"/>
      <c r="ESR11" s="301"/>
      <c r="ESS11" s="301"/>
      <c r="EST11" s="301"/>
      <c r="ESU11" s="301"/>
      <c r="ESV11" s="301"/>
      <c r="ESW11" s="301"/>
      <c r="ESX11" s="301"/>
      <c r="ESY11" s="301"/>
      <c r="ESZ11" s="301"/>
      <c r="ETA11" s="301"/>
      <c r="ETB11" s="301"/>
      <c r="ETC11" s="301"/>
      <c r="ETD11" s="301"/>
      <c r="ETE11" s="301"/>
      <c r="ETF11" s="301"/>
      <c r="ETG11" s="301"/>
      <c r="ETH11" s="301"/>
      <c r="ETI11" s="301"/>
      <c r="ETJ11" s="301"/>
      <c r="ETK11" s="301"/>
      <c r="ETL11" s="301"/>
      <c r="ETM11" s="301"/>
      <c r="ETN11" s="301"/>
      <c r="ETO11" s="301"/>
      <c r="ETP11" s="301"/>
      <c r="ETQ11" s="301"/>
      <c r="ETR11" s="301"/>
      <c r="ETS11" s="301"/>
      <c r="ETT11" s="301"/>
      <c r="ETU11" s="301"/>
      <c r="ETV11" s="301"/>
      <c r="ETW11" s="301"/>
      <c r="ETX11" s="301"/>
      <c r="ETY11" s="301"/>
      <c r="ETZ11" s="301"/>
      <c r="EUA11" s="301"/>
      <c r="EUB11" s="301"/>
      <c r="EUC11" s="301"/>
      <c r="EUD11" s="301"/>
      <c r="EUE11" s="301"/>
      <c r="EUF11" s="301"/>
      <c r="EUG11" s="301"/>
      <c r="EUH11" s="301"/>
      <c r="EUI11" s="301"/>
      <c r="EUJ11" s="301"/>
      <c r="EUK11" s="301"/>
      <c r="EUL11" s="301"/>
      <c r="EUM11" s="301"/>
      <c r="EUN11" s="301"/>
      <c r="EUO11" s="301"/>
      <c r="EUP11" s="301"/>
      <c r="EUQ11" s="301"/>
      <c r="EUR11" s="301"/>
      <c r="EUS11" s="301"/>
      <c r="EUT11" s="301"/>
      <c r="EUU11" s="301"/>
      <c r="EUV11" s="301"/>
      <c r="EUW11" s="301"/>
      <c r="EUX11" s="301"/>
      <c r="EUY11" s="301"/>
      <c r="EUZ11" s="301"/>
      <c r="EVA11" s="301"/>
      <c r="EVB11" s="301"/>
      <c r="EVC11" s="301"/>
      <c r="EVD11" s="301"/>
      <c r="EVE11" s="301"/>
      <c r="EVF11" s="301"/>
      <c r="EVG11" s="301"/>
      <c r="EVH11" s="301"/>
      <c r="EVI11" s="301"/>
      <c r="EVJ11" s="301"/>
      <c r="EVK11" s="301"/>
      <c r="EVL11" s="301"/>
      <c r="EVM11" s="301"/>
      <c r="EVN11" s="301"/>
      <c r="EVO11" s="301"/>
      <c r="EVP11" s="301"/>
      <c r="EVQ11" s="301"/>
      <c r="EVR11" s="301"/>
      <c r="EVS11" s="301"/>
      <c r="EVT11" s="301"/>
      <c r="EVU11" s="301"/>
      <c r="EVV11" s="301"/>
      <c r="EVW11" s="301"/>
      <c r="EVX11" s="301"/>
      <c r="EVY11" s="301"/>
      <c r="EVZ11" s="301"/>
      <c r="EWA11" s="301"/>
      <c r="EWB11" s="301"/>
      <c r="EWC11" s="301"/>
      <c r="EWD11" s="301"/>
      <c r="EWE11" s="301"/>
      <c r="EWF11" s="301"/>
      <c r="EWG11" s="301"/>
      <c r="EWH11" s="301"/>
      <c r="EWI11" s="301"/>
      <c r="EWJ11" s="301"/>
      <c r="EWK11" s="301"/>
      <c r="EWL11" s="301"/>
      <c r="EWM11" s="301"/>
      <c r="EWN11" s="301"/>
      <c r="EWO11" s="301"/>
      <c r="EWP11" s="301"/>
    </row>
    <row r="12" spans="1:3994" s="108" customFormat="1" ht="48">
      <c r="A12" s="835"/>
      <c r="B12" s="95">
        <v>20</v>
      </c>
      <c r="C12" s="95" t="s">
        <v>192</v>
      </c>
      <c r="D12" s="96" t="s">
        <v>193</v>
      </c>
      <c r="E12" s="95" t="s">
        <v>194</v>
      </c>
      <c r="F12" s="96" t="s">
        <v>213</v>
      </c>
      <c r="G12" s="95" t="s">
        <v>214</v>
      </c>
      <c r="H12" s="97" t="s">
        <v>197</v>
      </c>
      <c r="I12" s="98" t="s">
        <v>198</v>
      </c>
      <c r="J12" s="98">
        <v>3033313</v>
      </c>
      <c r="K12" s="111" t="s">
        <v>215</v>
      </c>
      <c r="L12" s="100" t="s">
        <v>209</v>
      </c>
      <c r="M12" s="98">
        <v>5000029</v>
      </c>
      <c r="N12" s="111" t="s">
        <v>216</v>
      </c>
      <c r="O12" s="100" t="s">
        <v>209</v>
      </c>
      <c r="P12" s="101">
        <f>'[1]PROGRAMACION ANUAL -2012'!$AA$253</f>
        <v>4236</v>
      </c>
      <c r="Q12" s="110"/>
      <c r="R12" s="109"/>
      <c r="S12" s="104"/>
      <c r="T12" s="105"/>
      <c r="U12" s="106"/>
      <c r="V12" s="107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  <c r="IN12" s="301"/>
      <c r="IO12" s="301"/>
      <c r="IP12" s="301"/>
      <c r="IQ12" s="301"/>
      <c r="IR12" s="301"/>
      <c r="IS12" s="301"/>
      <c r="IT12" s="301"/>
      <c r="IU12" s="301"/>
      <c r="IV12" s="301"/>
      <c r="IW12" s="301"/>
      <c r="IX12" s="301"/>
      <c r="IY12" s="301"/>
      <c r="IZ12" s="301"/>
      <c r="JA12" s="301"/>
      <c r="JB12" s="301"/>
      <c r="JC12" s="301"/>
      <c r="JD12" s="301"/>
      <c r="JE12" s="301"/>
      <c r="JF12" s="301"/>
      <c r="JG12" s="301"/>
      <c r="JH12" s="301"/>
      <c r="JI12" s="301"/>
      <c r="JJ12" s="301"/>
      <c r="JK12" s="301"/>
      <c r="JL12" s="301"/>
      <c r="JM12" s="301"/>
      <c r="JN12" s="301"/>
      <c r="JO12" s="301"/>
      <c r="JP12" s="301"/>
      <c r="JQ12" s="301"/>
      <c r="JR12" s="301"/>
      <c r="JS12" s="301"/>
      <c r="JT12" s="301"/>
      <c r="JU12" s="301"/>
      <c r="JV12" s="301"/>
      <c r="JW12" s="301"/>
      <c r="JX12" s="301"/>
      <c r="JY12" s="301"/>
      <c r="JZ12" s="301"/>
      <c r="KA12" s="301"/>
      <c r="KB12" s="301"/>
      <c r="KC12" s="301"/>
      <c r="KD12" s="301"/>
      <c r="KE12" s="301"/>
      <c r="KF12" s="301"/>
      <c r="KG12" s="301"/>
      <c r="KH12" s="301"/>
      <c r="KI12" s="301"/>
      <c r="KJ12" s="301"/>
      <c r="KK12" s="301"/>
      <c r="KL12" s="301"/>
      <c r="KM12" s="301"/>
      <c r="KN12" s="301"/>
      <c r="KO12" s="301"/>
      <c r="KP12" s="301"/>
      <c r="KQ12" s="301"/>
      <c r="KR12" s="301"/>
      <c r="KS12" s="301"/>
      <c r="KT12" s="301"/>
      <c r="KU12" s="301"/>
      <c r="KV12" s="301"/>
      <c r="KW12" s="301"/>
      <c r="KX12" s="301"/>
      <c r="KY12" s="301"/>
      <c r="KZ12" s="301"/>
      <c r="LA12" s="301"/>
      <c r="LB12" s="301"/>
      <c r="LC12" s="301"/>
      <c r="LD12" s="301"/>
      <c r="LE12" s="301"/>
      <c r="LF12" s="301"/>
      <c r="LG12" s="301"/>
      <c r="LH12" s="301"/>
      <c r="LI12" s="301"/>
      <c r="LJ12" s="301"/>
      <c r="LK12" s="301"/>
      <c r="LL12" s="301"/>
      <c r="LM12" s="301"/>
      <c r="LN12" s="301"/>
      <c r="LO12" s="301"/>
      <c r="LP12" s="301"/>
      <c r="LQ12" s="301"/>
      <c r="LR12" s="301"/>
      <c r="LS12" s="301"/>
      <c r="LT12" s="301"/>
      <c r="LU12" s="301"/>
      <c r="LV12" s="301"/>
      <c r="LW12" s="301"/>
      <c r="LX12" s="301"/>
      <c r="LY12" s="301"/>
      <c r="LZ12" s="301"/>
      <c r="MA12" s="301"/>
      <c r="MB12" s="301"/>
      <c r="MC12" s="301"/>
      <c r="MD12" s="301"/>
      <c r="ME12" s="301"/>
      <c r="MF12" s="301"/>
      <c r="MG12" s="301"/>
      <c r="MH12" s="301"/>
      <c r="MI12" s="301"/>
      <c r="MJ12" s="301"/>
      <c r="MK12" s="301"/>
      <c r="ML12" s="301"/>
      <c r="MM12" s="301"/>
      <c r="MN12" s="301"/>
      <c r="MO12" s="301"/>
      <c r="MP12" s="301"/>
      <c r="MQ12" s="301"/>
      <c r="MR12" s="301"/>
      <c r="MS12" s="301"/>
      <c r="MT12" s="301"/>
      <c r="MU12" s="301"/>
      <c r="MV12" s="301"/>
      <c r="MW12" s="301"/>
      <c r="MX12" s="301"/>
      <c r="MY12" s="301"/>
      <c r="MZ12" s="301"/>
      <c r="NA12" s="301"/>
      <c r="NB12" s="301"/>
      <c r="NC12" s="301"/>
      <c r="ND12" s="301"/>
      <c r="NE12" s="301"/>
      <c r="NF12" s="301"/>
      <c r="NG12" s="301"/>
      <c r="NH12" s="301"/>
      <c r="NI12" s="301"/>
      <c r="NJ12" s="301"/>
      <c r="NK12" s="301"/>
      <c r="NL12" s="301"/>
      <c r="NM12" s="301"/>
      <c r="NN12" s="301"/>
      <c r="NO12" s="301"/>
      <c r="NP12" s="301"/>
      <c r="NQ12" s="301"/>
      <c r="NR12" s="301"/>
      <c r="NS12" s="301"/>
      <c r="NT12" s="301"/>
      <c r="NU12" s="301"/>
      <c r="NV12" s="301"/>
      <c r="NW12" s="301"/>
      <c r="NX12" s="301"/>
      <c r="NY12" s="301"/>
      <c r="NZ12" s="301"/>
      <c r="OA12" s="301"/>
      <c r="OB12" s="301"/>
      <c r="OC12" s="301"/>
      <c r="OD12" s="301"/>
      <c r="OE12" s="301"/>
      <c r="OF12" s="301"/>
      <c r="OG12" s="301"/>
      <c r="OH12" s="301"/>
      <c r="OI12" s="301"/>
      <c r="OJ12" s="301"/>
      <c r="OK12" s="301"/>
      <c r="OL12" s="301"/>
      <c r="OM12" s="301"/>
      <c r="ON12" s="301"/>
      <c r="OO12" s="301"/>
      <c r="OP12" s="301"/>
      <c r="OQ12" s="301"/>
      <c r="OR12" s="301"/>
      <c r="OS12" s="301"/>
      <c r="OT12" s="301"/>
      <c r="OU12" s="301"/>
      <c r="OV12" s="301"/>
      <c r="OW12" s="301"/>
      <c r="OX12" s="301"/>
      <c r="OY12" s="301"/>
      <c r="OZ12" s="301"/>
      <c r="PA12" s="301"/>
      <c r="PB12" s="301"/>
      <c r="PC12" s="301"/>
      <c r="PD12" s="301"/>
      <c r="PE12" s="301"/>
      <c r="PF12" s="301"/>
      <c r="PG12" s="301"/>
      <c r="PH12" s="301"/>
      <c r="PI12" s="301"/>
      <c r="PJ12" s="301"/>
      <c r="PK12" s="301"/>
      <c r="PL12" s="301"/>
      <c r="PM12" s="301"/>
      <c r="PN12" s="301"/>
      <c r="PO12" s="301"/>
      <c r="PP12" s="301"/>
      <c r="PQ12" s="301"/>
      <c r="PR12" s="301"/>
      <c r="PS12" s="301"/>
      <c r="PT12" s="301"/>
      <c r="PU12" s="301"/>
      <c r="PV12" s="301"/>
      <c r="PW12" s="301"/>
      <c r="PX12" s="301"/>
      <c r="PY12" s="301"/>
      <c r="PZ12" s="301"/>
      <c r="QA12" s="301"/>
      <c r="QB12" s="301"/>
      <c r="QC12" s="301"/>
      <c r="QD12" s="301"/>
      <c r="QE12" s="301"/>
      <c r="QF12" s="301"/>
      <c r="QG12" s="301"/>
      <c r="QH12" s="301"/>
      <c r="QI12" s="301"/>
      <c r="QJ12" s="301"/>
      <c r="QK12" s="301"/>
      <c r="QL12" s="301"/>
      <c r="QM12" s="301"/>
      <c r="QN12" s="301"/>
      <c r="QO12" s="301"/>
      <c r="QP12" s="301"/>
      <c r="QQ12" s="301"/>
      <c r="QR12" s="301"/>
      <c r="QS12" s="301"/>
      <c r="QT12" s="301"/>
      <c r="QU12" s="301"/>
      <c r="QV12" s="301"/>
      <c r="QW12" s="301"/>
      <c r="QX12" s="301"/>
      <c r="QY12" s="301"/>
      <c r="QZ12" s="301"/>
      <c r="RA12" s="301"/>
      <c r="RB12" s="301"/>
      <c r="RC12" s="301"/>
      <c r="RD12" s="301"/>
      <c r="RE12" s="301"/>
      <c r="RF12" s="301"/>
      <c r="RG12" s="301"/>
      <c r="RH12" s="301"/>
      <c r="RI12" s="301"/>
      <c r="RJ12" s="301"/>
      <c r="RK12" s="301"/>
      <c r="RL12" s="301"/>
      <c r="RM12" s="301"/>
      <c r="RN12" s="301"/>
      <c r="RO12" s="301"/>
      <c r="RP12" s="301"/>
      <c r="RQ12" s="301"/>
      <c r="RR12" s="301"/>
      <c r="RS12" s="301"/>
      <c r="RT12" s="301"/>
      <c r="RU12" s="301"/>
      <c r="RV12" s="301"/>
      <c r="RW12" s="301"/>
      <c r="RX12" s="301"/>
      <c r="RY12" s="301"/>
      <c r="RZ12" s="301"/>
      <c r="SA12" s="301"/>
      <c r="SB12" s="301"/>
      <c r="SC12" s="301"/>
      <c r="SD12" s="301"/>
      <c r="SE12" s="301"/>
      <c r="SF12" s="301"/>
      <c r="SG12" s="301"/>
      <c r="SH12" s="301"/>
      <c r="SI12" s="301"/>
      <c r="SJ12" s="301"/>
      <c r="SK12" s="301"/>
      <c r="SL12" s="301"/>
      <c r="SM12" s="301"/>
      <c r="SN12" s="301"/>
      <c r="SO12" s="301"/>
      <c r="SP12" s="301"/>
      <c r="SQ12" s="301"/>
      <c r="SR12" s="301"/>
      <c r="SS12" s="301"/>
      <c r="ST12" s="301"/>
      <c r="SU12" s="301"/>
      <c r="SV12" s="301"/>
      <c r="SW12" s="301"/>
      <c r="SX12" s="301"/>
      <c r="SY12" s="301"/>
      <c r="SZ12" s="301"/>
      <c r="TA12" s="301"/>
      <c r="TB12" s="301"/>
      <c r="TC12" s="301"/>
      <c r="TD12" s="301"/>
      <c r="TE12" s="301"/>
      <c r="TF12" s="301"/>
      <c r="TG12" s="301"/>
      <c r="TH12" s="301"/>
      <c r="TI12" s="301"/>
      <c r="TJ12" s="301"/>
      <c r="TK12" s="301"/>
      <c r="TL12" s="301"/>
      <c r="TM12" s="301"/>
      <c r="TN12" s="301"/>
      <c r="TO12" s="301"/>
      <c r="TP12" s="301"/>
      <c r="TQ12" s="301"/>
      <c r="TR12" s="301"/>
      <c r="TS12" s="301"/>
      <c r="TT12" s="301"/>
      <c r="TU12" s="301"/>
      <c r="TV12" s="301"/>
      <c r="TW12" s="301"/>
      <c r="TX12" s="301"/>
      <c r="TY12" s="301"/>
      <c r="TZ12" s="301"/>
      <c r="UA12" s="301"/>
      <c r="UB12" s="301"/>
      <c r="UC12" s="301"/>
      <c r="UD12" s="301"/>
      <c r="UE12" s="301"/>
      <c r="UF12" s="301"/>
      <c r="UG12" s="301"/>
      <c r="UH12" s="301"/>
      <c r="UI12" s="301"/>
      <c r="UJ12" s="301"/>
      <c r="UK12" s="301"/>
      <c r="UL12" s="301"/>
      <c r="UM12" s="301"/>
      <c r="UN12" s="301"/>
      <c r="UO12" s="301"/>
      <c r="UP12" s="301"/>
      <c r="UQ12" s="301"/>
      <c r="UR12" s="301"/>
      <c r="US12" s="301"/>
      <c r="UT12" s="301"/>
      <c r="UU12" s="301"/>
      <c r="UV12" s="301"/>
      <c r="UW12" s="301"/>
      <c r="UX12" s="301"/>
      <c r="UY12" s="301"/>
      <c r="UZ12" s="301"/>
      <c r="VA12" s="301"/>
      <c r="VB12" s="301"/>
      <c r="VC12" s="301"/>
      <c r="VD12" s="301"/>
      <c r="VE12" s="301"/>
      <c r="VF12" s="301"/>
      <c r="VG12" s="301"/>
      <c r="VH12" s="301"/>
      <c r="VI12" s="301"/>
      <c r="VJ12" s="301"/>
      <c r="VK12" s="301"/>
      <c r="VL12" s="301"/>
      <c r="VM12" s="301"/>
      <c r="VN12" s="301"/>
      <c r="VO12" s="301"/>
      <c r="VP12" s="301"/>
      <c r="VQ12" s="301"/>
      <c r="VR12" s="301"/>
      <c r="VS12" s="301"/>
      <c r="VT12" s="301"/>
      <c r="VU12" s="301"/>
      <c r="VV12" s="301"/>
      <c r="VW12" s="301"/>
      <c r="VX12" s="301"/>
      <c r="VY12" s="301"/>
      <c r="VZ12" s="301"/>
      <c r="WA12" s="301"/>
      <c r="WB12" s="301"/>
      <c r="WC12" s="301"/>
      <c r="WD12" s="301"/>
      <c r="WE12" s="301"/>
      <c r="WF12" s="301"/>
      <c r="WG12" s="301"/>
      <c r="WH12" s="301"/>
      <c r="WI12" s="301"/>
      <c r="WJ12" s="301"/>
      <c r="WK12" s="301"/>
      <c r="WL12" s="301"/>
      <c r="WM12" s="301"/>
      <c r="WN12" s="301"/>
      <c r="WO12" s="301"/>
      <c r="WP12" s="301"/>
      <c r="WQ12" s="301"/>
      <c r="WR12" s="301"/>
      <c r="WS12" s="301"/>
      <c r="WT12" s="301"/>
      <c r="WU12" s="301"/>
      <c r="WV12" s="301"/>
      <c r="WW12" s="301"/>
      <c r="WX12" s="301"/>
      <c r="WY12" s="301"/>
      <c r="WZ12" s="301"/>
      <c r="XA12" s="301"/>
      <c r="XB12" s="301"/>
      <c r="XC12" s="301"/>
      <c r="XD12" s="301"/>
      <c r="XE12" s="301"/>
      <c r="XF12" s="301"/>
      <c r="XG12" s="301"/>
      <c r="XH12" s="301"/>
      <c r="XI12" s="301"/>
      <c r="XJ12" s="301"/>
      <c r="XK12" s="301"/>
      <c r="XL12" s="301"/>
      <c r="XM12" s="301"/>
      <c r="XN12" s="301"/>
      <c r="XO12" s="301"/>
      <c r="XP12" s="301"/>
      <c r="XQ12" s="301"/>
      <c r="XR12" s="301"/>
      <c r="XS12" s="301"/>
      <c r="XT12" s="301"/>
      <c r="XU12" s="301"/>
      <c r="XV12" s="301"/>
      <c r="XW12" s="301"/>
      <c r="XX12" s="301"/>
      <c r="XY12" s="301"/>
      <c r="XZ12" s="301"/>
      <c r="YA12" s="301"/>
      <c r="YB12" s="301"/>
      <c r="YC12" s="301"/>
      <c r="YD12" s="301"/>
      <c r="YE12" s="301"/>
      <c r="YF12" s="301"/>
      <c r="YG12" s="301"/>
      <c r="YH12" s="301"/>
      <c r="YI12" s="301"/>
      <c r="YJ12" s="301"/>
      <c r="YK12" s="301"/>
      <c r="YL12" s="301"/>
      <c r="YM12" s="301"/>
      <c r="YN12" s="301"/>
      <c r="YO12" s="301"/>
      <c r="YP12" s="301"/>
      <c r="YQ12" s="301"/>
      <c r="YR12" s="301"/>
      <c r="YS12" s="301"/>
      <c r="YT12" s="301"/>
      <c r="YU12" s="301"/>
      <c r="YV12" s="301"/>
      <c r="YW12" s="301"/>
      <c r="YX12" s="301"/>
      <c r="YY12" s="301"/>
      <c r="YZ12" s="301"/>
      <c r="ZA12" s="301"/>
      <c r="ZB12" s="301"/>
      <c r="ZC12" s="301"/>
      <c r="ZD12" s="301"/>
      <c r="ZE12" s="301"/>
      <c r="ZF12" s="301"/>
      <c r="ZG12" s="301"/>
      <c r="ZH12" s="301"/>
      <c r="ZI12" s="301"/>
      <c r="ZJ12" s="301"/>
      <c r="ZK12" s="301"/>
      <c r="ZL12" s="301"/>
      <c r="ZM12" s="301"/>
      <c r="ZN12" s="301"/>
      <c r="ZO12" s="301"/>
      <c r="ZP12" s="301"/>
      <c r="ZQ12" s="301"/>
      <c r="ZR12" s="301"/>
      <c r="ZS12" s="301"/>
      <c r="ZT12" s="301"/>
      <c r="ZU12" s="301"/>
      <c r="ZV12" s="301"/>
      <c r="ZW12" s="301"/>
      <c r="ZX12" s="301"/>
      <c r="ZY12" s="301"/>
      <c r="ZZ12" s="301"/>
      <c r="AAA12" s="301"/>
      <c r="AAB12" s="301"/>
      <c r="AAC12" s="301"/>
      <c r="AAD12" s="301"/>
      <c r="AAE12" s="301"/>
      <c r="AAF12" s="301"/>
      <c r="AAG12" s="301"/>
      <c r="AAH12" s="301"/>
      <c r="AAI12" s="301"/>
      <c r="AAJ12" s="301"/>
      <c r="AAK12" s="301"/>
      <c r="AAL12" s="301"/>
      <c r="AAM12" s="301"/>
      <c r="AAN12" s="301"/>
      <c r="AAO12" s="301"/>
      <c r="AAP12" s="301"/>
      <c r="AAQ12" s="301"/>
      <c r="AAR12" s="301"/>
      <c r="AAS12" s="301"/>
      <c r="AAT12" s="301"/>
      <c r="AAU12" s="301"/>
      <c r="AAV12" s="301"/>
      <c r="AAW12" s="301"/>
      <c r="AAX12" s="301"/>
      <c r="AAY12" s="301"/>
      <c r="AAZ12" s="301"/>
      <c r="ABA12" s="301"/>
      <c r="ABB12" s="301"/>
      <c r="ABC12" s="301"/>
      <c r="ABD12" s="301"/>
      <c r="ABE12" s="301"/>
      <c r="ABF12" s="301"/>
      <c r="ABG12" s="301"/>
      <c r="ABH12" s="301"/>
      <c r="ABI12" s="301"/>
      <c r="ABJ12" s="301"/>
      <c r="ABK12" s="301"/>
      <c r="ABL12" s="301"/>
      <c r="ABM12" s="301"/>
      <c r="ABN12" s="301"/>
      <c r="ABO12" s="301"/>
      <c r="ABP12" s="301"/>
      <c r="ABQ12" s="301"/>
      <c r="ABR12" s="301"/>
      <c r="ABS12" s="301"/>
      <c r="ABT12" s="301"/>
      <c r="ABU12" s="301"/>
      <c r="ABV12" s="301"/>
      <c r="ABW12" s="301"/>
      <c r="ABX12" s="301"/>
      <c r="ABY12" s="301"/>
      <c r="ABZ12" s="301"/>
      <c r="ACA12" s="301"/>
      <c r="ACB12" s="301"/>
      <c r="ACC12" s="301"/>
      <c r="ACD12" s="301"/>
      <c r="ACE12" s="301"/>
      <c r="ACF12" s="301"/>
      <c r="ACG12" s="301"/>
      <c r="ACH12" s="301"/>
      <c r="ACI12" s="301"/>
      <c r="ACJ12" s="301"/>
      <c r="ACK12" s="301"/>
      <c r="ACL12" s="301"/>
      <c r="ACM12" s="301"/>
      <c r="ACN12" s="301"/>
      <c r="ACO12" s="301"/>
      <c r="ACP12" s="301"/>
      <c r="ACQ12" s="301"/>
      <c r="ACR12" s="301"/>
      <c r="ACS12" s="301"/>
      <c r="ACT12" s="301"/>
      <c r="ACU12" s="301"/>
      <c r="ACV12" s="301"/>
      <c r="ACW12" s="301"/>
      <c r="ACX12" s="301"/>
      <c r="ACY12" s="301"/>
      <c r="ACZ12" s="301"/>
      <c r="ADA12" s="301"/>
      <c r="ADB12" s="301"/>
      <c r="ADC12" s="301"/>
      <c r="ADD12" s="301"/>
      <c r="ADE12" s="301"/>
      <c r="ADF12" s="301"/>
      <c r="ADG12" s="301"/>
      <c r="ADH12" s="301"/>
      <c r="ADI12" s="301"/>
      <c r="ADJ12" s="301"/>
      <c r="ADK12" s="301"/>
      <c r="ADL12" s="301"/>
      <c r="ADM12" s="301"/>
      <c r="ADN12" s="301"/>
      <c r="ADO12" s="301"/>
      <c r="ADP12" s="301"/>
      <c r="ADQ12" s="301"/>
      <c r="ADR12" s="301"/>
      <c r="ADS12" s="301"/>
      <c r="ADT12" s="301"/>
      <c r="ADU12" s="301"/>
      <c r="ADV12" s="301"/>
      <c r="ADW12" s="301"/>
      <c r="ADX12" s="301"/>
      <c r="ADY12" s="301"/>
      <c r="ADZ12" s="301"/>
      <c r="AEA12" s="301"/>
      <c r="AEB12" s="301"/>
      <c r="AEC12" s="301"/>
      <c r="AED12" s="301"/>
      <c r="AEE12" s="301"/>
      <c r="AEF12" s="301"/>
      <c r="AEG12" s="301"/>
      <c r="AEH12" s="301"/>
      <c r="AEI12" s="301"/>
      <c r="AEJ12" s="301"/>
      <c r="AEK12" s="301"/>
      <c r="AEL12" s="301"/>
      <c r="AEM12" s="301"/>
      <c r="AEN12" s="301"/>
      <c r="AEO12" s="301"/>
      <c r="AEP12" s="301"/>
      <c r="AEQ12" s="301"/>
      <c r="AER12" s="301"/>
      <c r="AES12" s="301"/>
      <c r="AET12" s="301"/>
      <c r="AEU12" s="301"/>
      <c r="AEV12" s="301"/>
      <c r="AEW12" s="301"/>
      <c r="AEX12" s="301"/>
      <c r="AEY12" s="301"/>
      <c r="AEZ12" s="301"/>
      <c r="AFA12" s="301"/>
      <c r="AFB12" s="301"/>
      <c r="AFC12" s="301"/>
      <c r="AFD12" s="301"/>
      <c r="AFE12" s="301"/>
      <c r="AFF12" s="301"/>
      <c r="AFG12" s="301"/>
      <c r="AFH12" s="301"/>
      <c r="AFI12" s="301"/>
      <c r="AFJ12" s="301"/>
      <c r="AFK12" s="301"/>
      <c r="AFL12" s="301"/>
      <c r="AFM12" s="301"/>
      <c r="AFN12" s="301"/>
      <c r="AFO12" s="301"/>
      <c r="AFP12" s="301"/>
      <c r="AFQ12" s="301"/>
      <c r="AFR12" s="301"/>
      <c r="AFS12" s="301"/>
      <c r="AFT12" s="301"/>
      <c r="AFU12" s="301"/>
      <c r="AFV12" s="301"/>
      <c r="AFW12" s="301"/>
      <c r="AFX12" s="301"/>
      <c r="AFY12" s="301"/>
      <c r="AFZ12" s="301"/>
      <c r="AGA12" s="301"/>
      <c r="AGB12" s="301"/>
      <c r="AGC12" s="301"/>
      <c r="AGD12" s="301"/>
      <c r="AGE12" s="301"/>
      <c r="AGF12" s="301"/>
      <c r="AGG12" s="301"/>
      <c r="AGH12" s="301"/>
      <c r="AGI12" s="301"/>
      <c r="AGJ12" s="301"/>
      <c r="AGK12" s="301"/>
      <c r="AGL12" s="301"/>
      <c r="AGM12" s="301"/>
      <c r="AGN12" s="301"/>
      <c r="AGO12" s="301"/>
      <c r="AGP12" s="301"/>
      <c r="AGQ12" s="301"/>
      <c r="AGR12" s="301"/>
      <c r="AGS12" s="301"/>
      <c r="AGT12" s="301"/>
      <c r="AGU12" s="301"/>
      <c r="AGV12" s="301"/>
      <c r="AGW12" s="301"/>
      <c r="AGX12" s="301"/>
      <c r="AGY12" s="301"/>
      <c r="AGZ12" s="301"/>
      <c r="AHA12" s="301"/>
      <c r="AHB12" s="301"/>
      <c r="AHC12" s="301"/>
      <c r="AHD12" s="301"/>
      <c r="AHE12" s="301"/>
      <c r="AHF12" s="301"/>
      <c r="AHG12" s="301"/>
      <c r="AHH12" s="301"/>
      <c r="AHI12" s="301"/>
      <c r="AHJ12" s="301"/>
      <c r="AHK12" s="301"/>
      <c r="AHL12" s="301"/>
      <c r="AHM12" s="301"/>
      <c r="AHN12" s="301"/>
      <c r="AHO12" s="301"/>
      <c r="AHP12" s="301"/>
      <c r="AHQ12" s="301"/>
      <c r="AHR12" s="301"/>
      <c r="AHS12" s="301"/>
      <c r="AHT12" s="301"/>
      <c r="AHU12" s="301"/>
      <c r="AHV12" s="301"/>
      <c r="AHW12" s="301"/>
      <c r="AHX12" s="301"/>
      <c r="AHY12" s="301"/>
      <c r="AHZ12" s="301"/>
      <c r="AIA12" s="301"/>
      <c r="AIB12" s="301"/>
      <c r="AIC12" s="301"/>
      <c r="AID12" s="301"/>
      <c r="AIE12" s="301"/>
      <c r="AIF12" s="301"/>
      <c r="AIG12" s="301"/>
      <c r="AIH12" s="301"/>
      <c r="AII12" s="301"/>
      <c r="AIJ12" s="301"/>
      <c r="AIK12" s="301"/>
      <c r="AIL12" s="301"/>
      <c r="AIM12" s="301"/>
      <c r="AIN12" s="301"/>
      <c r="AIO12" s="301"/>
      <c r="AIP12" s="301"/>
      <c r="AIQ12" s="301"/>
      <c r="AIR12" s="301"/>
      <c r="AIS12" s="301"/>
      <c r="AIT12" s="301"/>
      <c r="AIU12" s="301"/>
      <c r="AIV12" s="301"/>
      <c r="AIW12" s="301"/>
      <c r="AIX12" s="301"/>
      <c r="AIY12" s="301"/>
      <c r="AIZ12" s="301"/>
      <c r="AJA12" s="301"/>
      <c r="AJB12" s="301"/>
      <c r="AJC12" s="301"/>
      <c r="AJD12" s="301"/>
      <c r="AJE12" s="301"/>
      <c r="AJF12" s="301"/>
      <c r="AJG12" s="301"/>
      <c r="AJH12" s="301"/>
      <c r="AJI12" s="301"/>
      <c r="AJJ12" s="301"/>
      <c r="AJK12" s="301"/>
      <c r="AJL12" s="301"/>
      <c r="AJM12" s="301"/>
      <c r="AJN12" s="301"/>
      <c r="AJO12" s="301"/>
      <c r="AJP12" s="301"/>
      <c r="AJQ12" s="301"/>
      <c r="AJR12" s="301"/>
      <c r="AJS12" s="301"/>
      <c r="AJT12" s="301"/>
      <c r="AJU12" s="301"/>
      <c r="AJV12" s="301"/>
      <c r="AJW12" s="301"/>
      <c r="AJX12" s="301"/>
      <c r="AJY12" s="301"/>
      <c r="AJZ12" s="301"/>
      <c r="AKA12" s="301"/>
      <c r="AKB12" s="301"/>
      <c r="AKC12" s="301"/>
      <c r="AKD12" s="301"/>
      <c r="AKE12" s="301"/>
      <c r="AKF12" s="301"/>
      <c r="AKG12" s="301"/>
      <c r="AKH12" s="301"/>
      <c r="AKI12" s="301"/>
      <c r="AKJ12" s="301"/>
      <c r="AKK12" s="301"/>
      <c r="AKL12" s="301"/>
      <c r="AKM12" s="301"/>
      <c r="AKN12" s="301"/>
      <c r="AKO12" s="301"/>
      <c r="AKP12" s="301"/>
      <c r="AKQ12" s="301"/>
      <c r="AKR12" s="301"/>
      <c r="AKS12" s="301"/>
      <c r="AKT12" s="301"/>
      <c r="AKU12" s="301"/>
      <c r="AKV12" s="301"/>
      <c r="AKW12" s="301"/>
      <c r="AKX12" s="301"/>
      <c r="AKY12" s="301"/>
      <c r="AKZ12" s="301"/>
      <c r="ALA12" s="301"/>
      <c r="ALB12" s="301"/>
      <c r="ALC12" s="301"/>
      <c r="ALD12" s="301"/>
      <c r="ALE12" s="301"/>
      <c r="ALF12" s="301"/>
      <c r="ALG12" s="301"/>
      <c r="ALH12" s="301"/>
      <c r="ALI12" s="301"/>
      <c r="ALJ12" s="301"/>
      <c r="ALK12" s="301"/>
      <c r="ALL12" s="301"/>
      <c r="ALM12" s="301"/>
      <c r="ALN12" s="301"/>
      <c r="ALO12" s="301"/>
      <c r="ALP12" s="301"/>
      <c r="ALQ12" s="301"/>
      <c r="ALR12" s="301"/>
      <c r="ALS12" s="301"/>
      <c r="ALT12" s="301"/>
      <c r="ALU12" s="301"/>
      <c r="ALV12" s="301"/>
      <c r="ALW12" s="301"/>
      <c r="ALX12" s="301"/>
      <c r="ALY12" s="301"/>
      <c r="ALZ12" s="301"/>
      <c r="AMA12" s="301"/>
      <c r="AMB12" s="301"/>
      <c r="AMC12" s="301"/>
      <c r="AMD12" s="301"/>
      <c r="AME12" s="301"/>
      <c r="AMF12" s="301"/>
      <c r="AMG12" s="301"/>
      <c r="AMH12" s="301"/>
      <c r="AMI12" s="301"/>
      <c r="AMJ12" s="301"/>
      <c r="AMK12" s="301"/>
      <c r="AML12" s="301"/>
      <c r="AMM12" s="301"/>
      <c r="AMN12" s="301"/>
      <c r="AMO12" s="301"/>
      <c r="AMP12" s="301"/>
      <c r="AMQ12" s="301"/>
      <c r="AMR12" s="301"/>
      <c r="AMS12" s="301"/>
      <c r="AMT12" s="301"/>
      <c r="AMU12" s="301"/>
      <c r="AMV12" s="301"/>
      <c r="AMW12" s="301"/>
      <c r="AMX12" s="301"/>
      <c r="AMY12" s="301"/>
      <c r="AMZ12" s="301"/>
      <c r="ANA12" s="301"/>
      <c r="ANB12" s="301"/>
      <c r="ANC12" s="301"/>
      <c r="AND12" s="301"/>
      <c r="ANE12" s="301"/>
      <c r="ANF12" s="301"/>
      <c r="ANG12" s="301"/>
      <c r="ANH12" s="301"/>
      <c r="ANI12" s="301"/>
      <c r="ANJ12" s="301"/>
      <c r="ANK12" s="301"/>
      <c r="ANL12" s="301"/>
      <c r="ANM12" s="301"/>
      <c r="ANN12" s="301"/>
      <c r="ANO12" s="301"/>
      <c r="ANP12" s="301"/>
      <c r="ANQ12" s="301"/>
      <c r="ANR12" s="301"/>
      <c r="ANS12" s="301"/>
      <c r="ANT12" s="301"/>
      <c r="ANU12" s="301"/>
      <c r="ANV12" s="301"/>
      <c r="ANW12" s="301"/>
      <c r="ANX12" s="301"/>
      <c r="ANY12" s="301"/>
      <c r="ANZ12" s="301"/>
      <c r="AOA12" s="301"/>
      <c r="AOB12" s="301"/>
      <c r="AOC12" s="301"/>
      <c r="AOD12" s="301"/>
      <c r="AOE12" s="301"/>
      <c r="AOF12" s="301"/>
      <c r="AOG12" s="301"/>
      <c r="AOH12" s="301"/>
      <c r="AOI12" s="301"/>
      <c r="AOJ12" s="301"/>
      <c r="AOK12" s="301"/>
      <c r="AOL12" s="301"/>
      <c r="AOM12" s="301"/>
      <c r="AON12" s="301"/>
      <c r="AOO12" s="301"/>
      <c r="AOP12" s="301"/>
      <c r="AOQ12" s="301"/>
      <c r="AOR12" s="301"/>
      <c r="AOS12" s="301"/>
      <c r="AOT12" s="301"/>
      <c r="AOU12" s="301"/>
      <c r="AOV12" s="301"/>
      <c r="AOW12" s="301"/>
      <c r="AOX12" s="301"/>
      <c r="AOY12" s="301"/>
      <c r="AOZ12" s="301"/>
      <c r="APA12" s="301"/>
      <c r="APB12" s="301"/>
      <c r="APC12" s="301"/>
      <c r="APD12" s="301"/>
      <c r="APE12" s="301"/>
      <c r="APF12" s="301"/>
      <c r="APG12" s="301"/>
      <c r="APH12" s="301"/>
      <c r="API12" s="301"/>
      <c r="APJ12" s="301"/>
      <c r="APK12" s="301"/>
      <c r="APL12" s="301"/>
      <c r="APM12" s="301"/>
      <c r="APN12" s="301"/>
      <c r="APO12" s="301"/>
      <c r="APP12" s="301"/>
      <c r="APQ12" s="301"/>
      <c r="APR12" s="301"/>
      <c r="APS12" s="301"/>
      <c r="APT12" s="301"/>
      <c r="APU12" s="301"/>
      <c r="APV12" s="301"/>
      <c r="APW12" s="301"/>
      <c r="APX12" s="301"/>
      <c r="APY12" s="301"/>
      <c r="APZ12" s="301"/>
      <c r="AQA12" s="301"/>
      <c r="AQB12" s="301"/>
      <c r="AQC12" s="301"/>
      <c r="AQD12" s="301"/>
      <c r="AQE12" s="301"/>
      <c r="AQF12" s="301"/>
      <c r="AQG12" s="301"/>
      <c r="AQH12" s="301"/>
      <c r="AQI12" s="301"/>
      <c r="AQJ12" s="301"/>
      <c r="AQK12" s="301"/>
      <c r="AQL12" s="301"/>
      <c r="AQM12" s="301"/>
      <c r="AQN12" s="301"/>
      <c r="AQO12" s="301"/>
      <c r="AQP12" s="301"/>
      <c r="AQQ12" s="301"/>
      <c r="AQR12" s="301"/>
      <c r="AQS12" s="301"/>
      <c r="AQT12" s="301"/>
      <c r="AQU12" s="301"/>
      <c r="AQV12" s="301"/>
      <c r="AQW12" s="301"/>
      <c r="AQX12" s="301"/>
      <c r="AQY12" s="301"/>
      <c r="AQZ12" s="301"/>
      <c r="ARA12" s="301"/>
      <c r="ARB12" s="301"/>
      <c r="ARC12" s="301"/>
      <c r="ARD12" s="301"/>
      <c r="ARE12" s="301"/>
      <c r="ARF12" s="301"/>
      <c r="ARG12" s="301"/>
      <c r="ARH12" s="301"/>
      <c r="ARI12" s="301"/>
      <c r="ARJ12" s="301"/>
      <c r="ARK12" s="301"/>
      <c r="ARL12" s="301"/>
      <c r="ARM12" s="301"/>
      <c r="ARN12" s="301"/>
      <c r="ARO12" s="301"/>
      <c r="ARP12" s="301"/>
      <c r="ARQ12" s="301"/>
      <c r="ARR12" s="301"/>
      <c r="ARS12" s="301"/>
      <c r="ART12" s="301"/>
      <c r="ARU12" s="301"/>
      <c r="ARV12" s="301"/>
      <c r="ARW12" s="301"/>
      <c r="ARX12" s="301"/>
      <c r="ARY12" s="301"/>
      <c r="ARZ12" s="301"/>
      <c r="ASA12" s="301"/>
      <c r="ASB12" s="301"/>
      <c r="ASC12" s="301"/>
      <c r="ASD12" s="301"/>
      <c r="ASE12" s="301"/>
      <c r="ASF12" s="301"/>
      <c r="ASG12" s="301"/>
      <c r="ASH12" s="301"/>
      <c r="ASI12" s="301"/>
      <c r="ASJ12" s="301"/>
      <c r="ASK12" s="301"/>
      <c r="ASL12" s="301"/>
      <c r="ASM12" s="301"/>
      <c r="ASN12" s="301"/>
      <c r="ASO12" s="301"/>
      <c r="ASP12" s="301"/>
      <c r="ASQ12" s="301"/>
      <c r="ASR12" s="301"/>
      <c r="ASS12" s="301"/>
      <c r="AST12" s="301"/>
      <c r="ASU12" s="301"/>
      <c r="ASV12" s="301"/>
      <c r="ASW12" s="301"/>
      <c r="ASX12" s="301"/>
      <c r="ASY12" s="301"/>
      <c r="ASZ12" s="301"/>
      <c r="ATA12" s="301"/>
      <c r="ATB12" s="301"/>
      <c r="ATC12" s="301"/>
      <c r="ATD12" s="301"/>
      <c r="ATE12" s="301"/>
      <c r="ATF12" s="301"/>
      <c r="ATG12" s="301"/>
      <c r="ATH12" s="301"/>
      <c r="ATI12" s="301"/>
      <c r="ATJ12" s="301"/>
      <c r="ATK12" s="301"/>
      <c r="ATL12" s="301"/>
      <c r="ATM12" s="301"/>
      <c r="ATN12" s="301"/>
      <c r="ATO12" s="301"/>
      <c r="ATP12" s="301"/>
      <c r="ATQ12" s="301"/>
      <c r="ATR12" s="301"/>
      <c r="ATS12" s="301"/>
      <c r="ATT12" s="301"/>
      <c r="ATU12" s="301"/>
      <c r="ATV12" s="301"/>
      <c r="ATW12" s="301"/>
      <c r="ATX12" s="301"/>
      <c r="ATY12" s="301"/>
      <c r="ATZ12" s="301"/>
      <c r="AUA12" s="301"/>
      <c r="AUB12" s="301"/>
      <c r="AUC12" s="301"/>
      <c r="AUD12" s="301"/>
      <c r="AUE12" s="301"/>
      <c r="AUF12" s="301"/>
      <c r="AUG12" s="301"/>
      <c r="AUH12" s="301"/>
      <c r="AUI12" s="301"/>
      <c r="AUJ12" s="301"/>
      <c r="AUK12" s="301"/>
      <c r="AUL12" s="301"/>
      <c r="AUM12" s="301"/>
      <c r="AUN12" s="301"/>
      <c r="AUO12" s="301"/>
      <c r="AUP12" s="301"/>
      <c r="AUQ12" s="301"/>
      <c r="AUR12" s="301"/>
      <c r="AUS12" s="301"/>
      <c r="AUT12" s="301"/>
      <c r="AUU12" s="301"/>
      <c r="AUV12" s="301"/>
      <c r="AUW12" s="301"/>
      <c r="AUX12" s="301"/>
      <c r="AUY12" s="301"/>
      <c r="AUZ12" s="301"/>
      <c r="AVA12" s="301"/>
      <c r="AVB12" s="301"/>
      <c r="AVC12" s="301"/>
      <c r="AVD12" s="301"/>
      <c r="AVE12" s="301"/>
      <c r="AVF12" s="301"/>
      <c r="AVG12" s="301"/>
      <c r="AVH12" s="301"/>
      <c r="AVI12" s="301"/>
      <c r="AVJ12" s="301"/>
      <c r="AVK12" s="301"/>
      <c r="AVL12" s="301"/>
      <c r="AVM12" s="301"/>
      <c r="AVN12" s="301"/>
      <c r="AVO12" s="301"/>
      <c r="AVP12" s="301"/>
      <c r="AVQ12" s="301"/>
      <c r="AVR12" s="301"/>
      <c r="AVS12" s="301"/>
      <c r="AVT12" s="301"/>
      <c r="AVU12" s="301"/>
      <c r="AVV12" s="301"/>
      <c r="AVW12" s="301"/>
      <c r="AVX12" s="301"/>
      <c r="AVY12" s="301"/>
      <c r="AVZ12" s="301"/>
      <c r="AWA12" s="301"/>
      <c r="AWB12" s="301"/>
      <c r="AWC12" s="301"/>
      <c r="AWD12" s="301"/>
      <c r="AWE12" s="301"/>
      <c r="AWF12" s="301"/>
      <c r="AWG12" s="301"/>
      <c r="AWH12" s="301"/>
      <c r="AWI12" s="301"/>
      <c r="AWJ12" s="301"/>
      <c r="AWK12" s="301"/>
      <c r="AWL12" s="301"/>
      <c r="AWM12" s="301"/>
      <c r="AWN12" s="301"/>
      <c r="AWO12" s="301"/>
      <c r="AWP12" s="301"/>
      <c r="AWQ12" s="301"/>
      <c r="AWR12" s="301"/>
      <c r="AWS12" s="301"/>
      <c r="AWT12" s="301"/>
      <c r="AWU12" s="301"/>
      <c r="AWV12" s="301"/>
      <c r="AWW12" s="301"/>
      <c r="AWX12" s="301"/>
      <c r="AWY12" s="301"/>
      <c r="AWZ12" s="301"/>
      <c r="AXA12" s="301"/>
      <c r="AXB12" s="301"/>
      <c r="AXC12" s="301"/>
      <c r="AXD12" s="301"/>
      <c r="AXE12" s="301"/>
      <c r="AXF12" s="301"/>
      <c r="AXG12" s="301"/>
      <c r="AXH12" s="301"/>
      <c r="AXI12" s="301"/>
      <c r="AXJ12" s="301"/>
      <c r="AXK12" s="301"/>
      <c r="AXL12" s="301"/>
      <c r="AXM12" s="301"/>
      <c r="AXN12" s="301"/>
      <c r="AXO12" s="301"/>
      <c r="AXP12" s="301"/>
      <c r="AXQ12" s="301"/>
      <c r="AXR12" s="301"/>
      <c r="AXS12" s="301"/>
      <c r="AXT12" s="301"/>
      <c r="AXU12" s="301"/>
      <c r="AXV12" s="301"/>
      <c r="AXW12" s="301"/>
      <c r="AXX12" s="301"/>
      <c r="AXY12" s="301"/>
      <c r="AXZ12" s="301"/>
      <c r="AYA12" s="301"/>
      <c r="AYB12" s="301"/>
      <c r="AYC12" s="301"/>
      <c r="AYD12" s="301"/>
      <c r="AYE12" s="301"/>
      <c r="AYF12" s="301"/>
      <c r="AYG12" s="301"/>
      <c r="AYH12" s="301"/>
      <c r="AYI12" s="301"/>
      <c r="AYJ12" s="301"/>
      <c r="AYK12" s="301"/>
      <c r="AYL12" s="301"/>
      <c r="AYM12" s="301"/>
      <c r="AYN12" s="301"/>
      <c r="AYO12" s="301"/>
      <c r="AYP12" s="301"/>
      <c r="AYQ12" s="301"/>
      <c r="AYR12" s="301"/>
      <c r="AYS12" s="301"/>
      <c r="AYT12" s="301"/>
      <c r="AYU12" s="301"/>
      <c r="AYV12" s="301"/>
      <c r="AYW12" s="301"/>
      <c r="AYX12" s="301"/>
      <c r="AYY12" s="301"/>
      <c r="AYZ12" s="301"/>
      <c r="AZA12" s="301"/>
      <c r="AZB12" s="301"/>
      <c r="AZC12" s="301"/>
      <c r="AZD12" s="301"/>
      <c r="AZE12" s="301"/>
      <c r="AZF12" s="301"/>
      <c r="AZG12" s="301"/>
      <c r="AZH12" s="301"/>
      <c r="AZI12" s="301"/>
      <c r="AZJ12" s="301"/>
      <c r="AZK12" s="301"/>
      <c r="AZL12" s="301"/>
      <c r="AZM12" s="301"/>
      <c r="AZN12" s="301"/>
      <c r="AZO12" s="301"/>
      <c r="AZP12" s="301"/>
      <c r="AZQ12" s="301"/>
      <c r="AZR12" s="301"/>
      <c r="AZS12" s="301"/>
      <c r="AZT12" s="301"/>
      <c r="AZU12" s="301"/>
      <c r="AZV12" s="301"/>
      <c r="AZW12" s="301"/>
      <c r="AZX12" s="301"/>
      <c r="AZY12" s="301"/>
      <c r="AZZ12" s="301"/>
      <c r="BAA12" s="301"/>
      <c r="BAB12" s="301"/>
      <c r="BAC12" s="301"/>
      <c r="BAD12" s="301"/>
      <c r="BAE12" s="301"/>
      <c r="BAF12" s="301"/>
      <c r="BAG12" s="301"/>
      <c r="BAH12" s="301"/>
      <c r="BAI12" s="301"/>
      <c r="BAJ12" s="301"/>
      <c r="BAK12" s="301"/>
      <c r="BAL12" s="301"/>
      <c r="BAM12" s="301"/>
      <c r="BAN12" s="301"/>
      <c r="BAO12" s="301"/>
      <c r="BAP12" s="301"/>
      <c r="BAQ12" s="301"/>
      <c r="BAR12" s="301"/>
      <c r="BAS12" s="301"/>
      <c r="BAT12" s="301"/>
      <c r="BAU12" s="301"/>
      <c r="BAV12" s="301"/>
      <c r="BAW12" s="301"/>
      <c r="BAX12" s="301"/>
      <c r="BAY12" s="301"/>
      <c r="BAZ12" s="301"/>
      <c r="BBA12" s="301"/>
      <c r="BBB12" s="301"/>
      <c r="BBC12" s="301"/>
      <c r="BBD12" s="301"/>
      <c r="BBE12" s="301"/>
      <c r="BBF12" s="301"/>
      <c r="BBG12" s="301"/>
      <c r="BBH12" s="301"/>
      <c r="BBI12" s="301"/>
      <c r="BBJ12" s="301"/>
      <c r="BBK12" s="301"/>
      <c r="BBL12" s="301"/>
      <c r="BBM12" s="301"/>
      <c r="BBN12" s="301"/>
      <c r="BBO12" s="301"/>
      <c r="BBP12" s="301"/>
      <c r="BBQ12" s="301"/>
      <c r="BBR12" s="301"/>
      <c r="BBS12" s="301"/>
      <c r="BBT12" s="301"/>
      <c r="BBU12" s="301"/>
      <c r="BBV12" s="301"/>
      <c r="BBW12" s="301"/>
      <c r="BBX12" s="301"/>
      <c r="BBY12" s="301"/>
      <c r="BBZ12" s="301"/>
      <c r="BCA12" s="301"/>
      <c r="BCB12" s="301"/>
      <c r="BCC12" s="301"/>
      <c r="BCD12" s="301"/>
      <c r="BCE12" s="301"/>
      <c r="BCF12" s="301"/>
      <c r="BCG12" s="301"/>
      <c r="BCH12" s="301"/>
      <c r="BCI12" s="301"/>
      <c r="BCJ12" s="301"/>
      <c r="BCK12" s="301"/>
      <c r="BCL12" s="301"/>
      <c r="BCM12" s="301"/>
      <c r="BCN12" s="301"/>
      <c r="BCO12" s="301"/>
      <c r="BCP12" s="301"/>
      <c r="BCQ12" s="301"/>
      <c r="BCR12" s="301"/>
      <c r="BCS12" s="301"/>
      <c r="BCT12" s="301"/>
      <c r="BCU12" s="301"/>
      <c r="BCV12" s="301"/>
      <c r="BCW12" s="301"/>
      <c r="BCX12" s="301"/>
      <c r="BCY12" s="301"/>
      <c r="BCZ12" s="301"/>
      <c r="BDA12" s="301"/>
      <c r="BDB12" s="301"/>
      <c r="BDC12" s="301"/>
      <c r="BDD12" s="301"/>
      <c r="BDE12" s="301"/>
      <c r="BDF12" s="301"/>
      <c r="BDG12" s="301"/>
      <c r="BDH12" s="301"/>
      <c r="BDI12" s="301"/>
      <c r="BDJ12" s="301"/>
      <c r="BDK12" s="301"/>
      <c r="BDL12" s="301"/>
      <c r="BDM12" s="301"/>
      <c r="BDN12" s="301"/>
      <c r="BDO12" s="301"/>
      <c r="BDP12" s="301"/>
      <c r="BDQ12" s="301"/>
      <c r="BDR12" s="301"/>
      <c r="BDS12" s="301"/>
      <c r="BDT12" s="301"/>
      <c r="BDU12" s="301"/>
      <c r="BDV12" s="301"/>
      <c r="BDW12" s="301"/>
      <c r="BDX12" s="301"/>
      <c r="BDY12" s="301"/>
      <c r="BDZ12" s="301"/>
      <c r="BEA12" s="301"/>
      <c r="BEB12" s="301"/>
      <c r="BEC12" s="301"/>
      <c r="BED12" s="301"/>
      <c r="BEE12" s="301"/>
      <c r="BEF12" s="301"/>
      <c r="BEG12" s="301"/>
      <c r="BEH12" s="301"/>
      <c r="BEI12" s="301"/>
      <c r="BEJ12" s="301"/>
      <c r="BEK12" s="301"/>
      <c r="BEL12" s="301"/>
      <c r="BEM12" s="301"/>
      <c r="BEN12" s="301"/>
      <c r="BEO12" s="301"/>
      <c r="BEP12" s="301"/>
      <c r="BEQ12" s="301"/>
      <c r="BER12" s="301"/>
      <c r="BES12" s="301"/>
      <c r="BET12" s="301"/>
      <c r="BEU12" s="301"/>
      <c r="BEV12" s="301"/>
      <c r="BEW12" s="301"/>
      <c r="BEX12" s="301"/>
      <c r="BEY12" s="301"/>
      <c r="BEZ12" s="301"/>
      <c r="BFA12" s="301"/>
      <c r="BFB12" s="301"/>
      <c r="BFC12" s="301"/>
      <c r="BFD12" s="301"/>
      <c r="BFE12" s="301"/>
      <c r="BFF12" s="301"/>
      <c r="BFG12" s="301"/>
      <c r="BFH12" s="301"/>
      <c r="BFI12" s="301"/>
      <c r="BFJ12" s="301"/>
      <c r="BFK12" s="301"/>
      <c r="BFL12" s="301"/>
      <c r="BFM12" s="301"/>
      <c r="BFN12" s="301"/>
      <c r="BFO12" s="301"/>
      <c r="BFP12" s="301"/>
      <c r="BFQ12" s="301"/>
      <c r="BFR12" s="301"/>
      <c r="BFS12" s="301"/>
      <c r="BFT12" s="301"/>
      <c r="BFU12" s="301"/>
      <c r="BFV12" s="301"/>
      <c r="BFW12" s="301"/>
      <c r="BFX12" s="301"/>
      <c r="BFY12" s="301"/>
      <c r="BFZ12" s="301"/>
      <c r="BGA12" s="301"/>
      <c r="BGB12" s="301"/>
      <c r="BGC12" s="301"/>
      <c r="BGD12" s="301"/>
      <c r="BGE12" s="301"/>
      <c r="BGF12" s="301"/>
      <c r="BGG12" s="301"/>
      <c r="BGH12" s="301"/>
      <c r="BGI12" s="301"/>
      <c r="BGJ12" s="301"/>
      <c r="BGK12" s="301"/>
      <c r="BGL12" s="301"/>
      <c r="BGM12" s="301"/>
      <c r="BGN12" s="301"/>
      <c r="BGO12" s="301"/>
      <c r="BGP12" s="301"/>
      <c r="BGQ12" s="301"/>
      <c r="BGR12" s="301"/>
      <c r="BGS12" s="301"/>
      <c r="BGT12" s="301"/>
      <c r="BGU12" s="301"/>
      <c r="BGV12" s="301"/>
      <c r="BGW12" s="301"/>
      <c r="BGX12" s="301"/>
      <c r="BGY12" s="301"/>
      <c r="BGZ12" s="301"/>
      <c r="BHA12" s="301"/>
      <c r="BHB12" s="301"/>
      <c r="BHC12" s="301"/>
      <c r="BHD12" s="301"/>
      <c r="BHE12" s="301"/>
      <c r="BHF12" s="301"/>
      <c r="BHG12" s="301"/>
      <c r="BHH12" s="301"/>
      <c r="BHI12" s="301"/>
      <c r="BHJ12" s="301"/>
      <c r="BHK12" s="301"/>
      <c r="BHL12" s="301"/>
      <c r="BHM12" s="301"/>
      <c r="BHN12" s="301"/>
      <c r="BHO12" s="301"/>
      <c r="BHP12" s="301"/>
      <c r="BHQ12" s="301"/>
      <c r="BHR12" s="301"/>
      <c r="BHS12" s="301"/>
      <c r="BHT12" s="301"/>
      <c r="BHU12" s="301"/>
      <c r="BHV12" s="301"/>
      <c r="BHW12" s="301"/>
      <c r="BHX12" s="301"/>
      <c r="BHY12" s="301"/>
      <c r="BHZ12" s="301"/>
      <c r="BIA12" s="301"/>
      <c r="BIB12" s="301"/>
      <c r="BIC12" s="301"/>
      <c r="BID12" s="301"/>
      <c r="BIE12" s="301"/>
      <c r="BIF12" s="301"/>
      <c r="BIG12" s="301"/>
      <c r="BIH12" s="301"/>
      <c r="BII12" s="301"/>
      <c r="BIJ12" s="301"/>
      <c r="BIK12" s="301"/>
      <c r="BIL12" s="301"/>
      <c r="BIM12" s="301"/>
      <c r="BIN12" s="301"/>
      <c r="BIO12" s="301"/>
      <c r="BIP12" s="301"/>
      <c r="BIQ12" s="301"/>
      <c r="BIR12" s="301"/>
      <c r="BIS12" s="301"/>
      <c r="BIT12" s="301"/>
      <c r="BIU12" s="301"/>
      <c r="BIV12" s="301"/>
      <c r="BIW12" s="301"/>
      <c r="BIX12" s="301"/>
      <c r="BIY12" s="301"/>
      <c r="BIZ12" s="301"/>
      <c r="BJA12" s="301"/>
      <c r="BJB12" s="301"/>
      <c r="BJC12" s="301"/>
      <c r="BJD12" s="301"/>
      <c r="BJE12" s="301"/>
      <c r="BJF12" s="301"/>
      <c r="BJG12" s="301"/>
      <c r="BJH12" s="301"/>
      <c r="BJI12" s="301"/>
      <c r="BJJ12" s="301"/>
      <c r="BJK12" s="301"/>
      <c r="BJL12" s="301"/>
      <c r="BJM12" s="301"/>
      <c r="BJN12" s="301"/>
      <c r="BJO12" s="301"/>
      <c r="BJP12" s="301"/>
      <c r="BJQ12" s="301"/>
      <c r="BJR12" s="301"/>
      <c r="BJS12" s="301"/>
      <c r="BJT12" s="301"/>
      <c r="BJU12" s="301"/>
      <c r="BJV12" s="301"/>
      <c r="BJW12" s="301"/>
      <c r="BJX12" s="301"/>
      <c r="BJY12" s="301"/>
      <c r="BJZ12" s="301"/>
      <c r="BKA12" s="301"/>
      <c r="BKB12" s="301"/>
      <c r="BKC12" s="301"/>
      <c r="BKD12" s="301"/>
      <c r="BKE12" s="301"/>
      <c r="BKF12" s="301"/>
      <c r="BKG12" s="301"/>
      <c r="BKH12" s="301"/>
      <c r="BKI12" s="301"/>
      <c r="BKJ12" s="301"/>
      <c r="BKK12" s="301"/>
      <c r="BKL12" s="301"/>
      <c r="BKM12" s="301"/>
      <c r="BKN12" s="301"/>
      <c r="BKO12" s="301"/>
      <c r="BKP12" s="301"/>
      <c r="BKQ12" s="301"/>
      <c r="BKR12" s="301"/>
      <c r="BKS12" s="301"/>
      <c r="BKT12" s="301"/>
      <c r="BKU12" s="301"/>
      <c r="BKV12" s="301"/>
      <c r="BKW12" s="301"/>
      <c r="BKX12" s="301"/>
      <c r="BKY12" s="301"/>
      <c r="BKZ12" s="301"/>
      <c r="BLA12" s="301"/>
      <c r="BLB12" s="301"/>
      <c r="BLC12" s="301"/>
      <c r="BLD12" s="301"/>
      <c r="BLE12" s="301"/>
      <c r="BLF12" s="301"/>
      <c r="BLG12" s="301"/>
      <c r="BLH12" s="301"/>
      <c r="BLI12" s="301"/>
      <c r="BLJ12" s="301"/>
      <c r="BLK12" s="301"/>
      <c r="BLL12" s="301"/>
      <c r="BLM12" s="301"/>
      <c r="BLN12" s="301"/>
      <c r="BLO12" s="301"/>
      <c r="BLP12" s="301"/>
      <c r="BLQ12" s="301"/>
      <c r="BLR12" s="301"/>
      <c r="BLS12" s="301"/>
      <c r="BLT12" s="301"/>
      <c r="BLU12" s="301"/>
      <c r="BLV12" s="301"/>
      <c r="BLW12" s="301"/>
      <c r="BLX12" s="301"/>
      <c r="BLY12" s="301"/>
      <c r="BLZ12" s="301"/>
      <c r="BMA12" s="301"/>
      <c r="BMB12" s="301"/>
      <c r="BMC12" s="301"/>
      <c r="BMD12" s="301"/>
      <c r="BME12" s="301"/>
      <c r="BMF12" s="301"/>
      <c r="BMG12" s="301"/>
      <c r="BMH12" s="301"/>
      <c r="BMI12" s="301"/>
      <c r="BMJ12" s="301"/>
      <c r="BMK12" s="301"/>
      <c r="BML12" s="301"/>
      <c r="BMM12" s="301"/>
      <c r="BMN12" s="301"/>
      <c r="BMO12" s="301"/>
      <c r="BMP12" s="301"/>
      <c r="BMQ12" s="301"/>
      <c r="BMR12" s="301"/>
      <c r="BMS12" s="301"/>
      <c r="BMT12" s="301"/>
      <c r="BMU12" s="301"/>
      <c r="BMV12" s="301"/>
      <c r="BMW12" s="301"/>
      <c r="BMX12" s="301"/>
      <c r="BMY12" s="301"/>
      <c r="BMZ12" s="301"/>
      <c r="BNA12" s="301"/>
      <c r="BNB12" s="301"/>
      <c r="BNC12" s="301"/>
      <c r="BND12" s="301"/>
      <c r="BNE12" s="301"/>
      <c r="BNF12" s="301"/>
      <c r="BNG12" s="301"/>
      <c r="BNH12" s="301"/>
      <c r="BNI12" s="301"/>
      <c r="BNJ12" s="301"/>
      <c r="BNK12" s="301"/>
      <c r="BNL12" s="301"/>
      <c r="BNM12" s="301"/>
      <c r="BNN12" s="301"/>
      <c r="BNO12" s="301"/>
      <c r="BNP12" s="301"/>
      <c r="BNQ12" s="301"/>
      <c r="BNR12" s="301"/>
      <c r="BNS12" s="301"/>
      <c r="BNT12" s="301"/>
      <c r="BNU12" s="301"/>
      <c r="BNV12" s="301"/>
      <c r="BNW12" s="301"/>
      <c r="BNX12" s="301"/>
      <c r="BNY12" s="301"/>
      <c r="BNZ12" s="301"/>
      <c r="BOA12" s="301"/>
      <c r="BOB12" s="301"/>
      <c r="BOC12" s="301"/>
      <c r="BOD12" s="301"/>
      <c r="BOE12" s="301"/>
      <c r="BOF12" s="301"/>
      <c r="BOG12" s="301"/>
      <c r="BOH12" s="301"/>
      <c r="BOI12" s="301"/>
      <c r="BOJ12" s="301"/>
      <c r="BOK12" s="301"/>
      <c r="BOL12" s="301"/>
      <c r="BOM12" s="301"/>
      <c r="BON12" s="301"/>
      <c r="BOO12" s="301"/>
      <c r="BOP12" s="301"/>
      <c r="BOQ12" s="301"/>
      <c r="BOR12" s="301"/>
      <c r="BOS12" s="301"/>
      <c r="BOT12" s="301"/>
      <c r="BOU12" s="301"/>
      <c r="BOV12" s="301"/>
      <c r="BOW12" s="301"/>
      <c r="BOX12" s="301"/>
      <c r="BOY12" s="301"/>
      <c r="BOZ12" s="301"/>
      <c r="BPA12" s="301"/>
      <c r="BPB12" s="301"/>
      <c r="BPC12" s="301"/>
      <c r="BPD12" s="301"/>
      <c r="BPE12" s="301"/>
      <c r="BPF12" s="301"/>
      <c r="BPG12" s="301"/>
      <c r="BPH12" s="301"/>
      <c r="BPI12" s="301"/>
      <c r="BPJ12" s="301"/>
      <c r="BPK12" s="301"/>
      <c r="BPL12" s="301"/>
      <c r="BPM12" s="301"/>
      <c r="BPN12" s="301"/>
      <c r="BPO12" s="301"/>
      <c r="BPP12" s="301"/>
      <c r="BPQ12" s="301"/>
      <c r="BPR12" s="301"/>
      <c r="BPS12" s="301"/>
      <c r="BPT12" s="301"/>
      <c r="BPU12" s="301"/>
      <c r="BPV12" s="301"/>
      <c r="BPW12" s="301"/>
      <c r="BPX12" s="301"/>
      <c r="BPY12" s="301"/>
      <c r="BPZ12" s="301"/>
      <c r="BQA12" s="301"/>
      <c r="BQB12" s="301"/>
      <c r="BQC12" s="301"/>
      <c r="BQD12" s="301"/>
      <c r="BQE12" s="301"/>
      <c r="BQF12" s="301"/>
      <c r="BQG12" s="301"/>
      <c r="BQH12" s="301"/>
      <c r="BQI12" s="301"/>
      <c r="BQJ12" s="301"/>
      <c r="BQK12" s="301"/>
      <c r="BQL12" s="301"/>
      <c r="BQM12" s="301"/>
      <c r="BQN12" s="301"/>
      <c r="BQO12" s="301"/>
      <c r="BQP12" s="301"/>
      <c r="BQQ12" s="301"/>
      <c r="BQR12" s="301"/>
      <c r="BQS12" s="301"/>
      <c r="BQT12" s="301"/>
      <c r="BQU12" s="301"/>
      <c r="BQV12" s="301"/>
      <c r="BQW12" s="301"/>
      <c r="BQX12" s="301"/>
      <c r="BQY12" s="301"/>
      <c r="BQZ12" s="301"/>
      <c r="BRA12" s="301"/>
      <c r="BRB12" s="301"/>
      <c r="BRC12" s="301"/>
      <c r="BRD12" s="301"/>
      <c r="BRE12" s="301"/>
      <c r="BRF12" s="301"/>
      <c r="BRG12" s="301"/>
      <c r="BRH12" s="301"/>
      <c r="BRI12" s="301"/>
      <c r="BRJ12" s="301"/>
      <c r="BRK12" s="301"/>
      <c r="BRL12" s="301"/>
      <c r="BRM12" s="301"/>
      <c r="BRN12" s="301"/>
      <c r="BRO12" s="301"/>
      <c r="BRP12" s="301"/>
      <c r="BRQ12" s="301"/>
      <c r="BRR12" s="301"/>
      <c r="BRS12" s="301"/>
      <c r="BRT12" s="301"/>
      <c r="BRU12" s="301"/>
      <c r="BRV12" s="301"/>
      <c r="BRW12" s="301"/>
      <c r="BRX12" s="301"/>
      <c r="BRY12" s="301"/>
      <c r="BRZ12" s="301"/>
      <c r="BSA12" s="301"/>
      <c r="BSB12" s="301"/>
      <c r="BSC12" s="301"/>
      <c r="BSD12" s="301"/>
      <c r="BSE12" s="301"/>
      <c r="BSF12" s="301"/>
      <c r="BSG12" s="301"/>
      <c r="BSH12" s="301"/>
      <c r="BSI12" s="301"/>
      <c r="BSJ12" s="301"/>
      <c r="BSK12" s="301"/>
      <c r="BSL12" s="301"/>
      <c r="BSM12" s="301"/>
      <c r="BSN12" s="301"/>
      <c r="BSO12" s="301"/>
      <c r="BSP12" s="301"/>
      <c r="BSQ12" s="301"/>
      <c r="BSR12" s="301"/>
      <c r="BSS12" s="301"/>
      <c r="BST12" s="301"/>
      <c r="BSU12" s="301"/>
      <c r="BSV12" s="301"/>
      <c r="BSW12" s="301"/>
      <c r="BSX12" s="301"/>
      <c r="BSY12" s="301"/>
      <c r="BSZ12" s="301"/>
      <c r="BTA12" s="301"/>
      <c r="BTB12" s="301"/>
      <c r="BTC12" s="301"/>
      <c r="BTD12" s="301"/>
      <c r="BTE12" s="301"/>
      <c r="BTF12" s="301"/>
      <c r="BTG12" s="301"/>
      <c r="BTH12" s="301"/>
      <c r="BTI12" s="301"/>
      <c r="BTJ12" s="301"/>
      <c r="BTK12" s="301"/>
      <c r="BTL12" s="301"/>
      <c r="BTM12" s="301"/>
      <c r="BTN12" s="301"/>
      <c r="BTO12" s="301"/>
      <c r="BTP12" s="301"/>
      <c r="BTQ12" s="301"/>
      <c r="BTR12" s="301"/>
      <c r="BTS12" s="301"/>
      <c r="BTT12" s="301"/>
      <c r="BTU12" s="301"/>
      <c r="BTV12" s="301"/>
      <c r="BTW12" s="301"/>
      <c r="BTX12" s="301"/>
      <c r="BTY12" s="301"/>
      <c r="BTZ12" s="301"/>
      <c r="BUA12" s="301"/>
      <c r="BUB12" s="301"/>
      <c r="BUC12" s="301"/>
      <c r="BUD12" s="301"/>
      <c r="BUE12" s="301"/>
      <c r="BUF12" s="301"/>
      <c r="BUG12" s="301"/>
      <c r="BUH12" s="301"/>
      <c r="BUI12" s="301"/>
      <c r="BUJ12" s="301"/>
      <c r="BUK12" s="301"/>
      <c r="BUL12" s="301"/>
      <c r="BUM12" s="301"/>
      <c r="BUN12" s="301"/>
      <c r="BUO12" s="301"/>
      <c r="BUP12" s="301"/>
      <c r="BUQ12" s="301"/>
      <c r="BUR12" s="301"/>
      <c r="BUS12" s="301"/>
      <c r="BUT12" s="301"/>
      <c r="BUU12" s="301"/>
      <c r="BUV12" s="301"/>
      <c r="BUW12" s="301"/>
      <c r="BUX12" s="301"/>
      <c r="BUY12" s="301"/>
      <c r="BUZ12" s="301"/>
      <c r="BVA12" s="301"/>
      <c r="BVB12" s="301"/>
      <c r="BVC12" s="301"/>
      <c r="BVD12" s="301"/>
      <c r="BVE12" s="301"/>
      <c r="BVF12" s="301"/>
      <c r="BVG12" s="301"/>
      <c r="BVH12" s="301"/>
      <c r="BVI12" s="301"/>
      <c r="BVJ12" s="301"/>
      <c r="BVK12" s="301"/>
      <c r="BVL12" s="301"/>
      <c r="BVM12" s="301"/>
      <c r="BVN12" s="301"/>
      <c r="BVO12" s="301"/>
      <c r="BVP12" s="301"/>
      <c r="BVQ12" s="301"/>
      <c r="BVR12" s="301"/>
      <c r="BVS12" s="301"/>
      <c r="BVT12" s="301"/>
      <c r="BVU12" s="301"/>
      <c r="BVV12" s="301"/>
      <c r="BVW12" s="301"/>
      <c r="BVX12" s="301"/>
      <c r="BVY12" s="301"/>
      <c r="BVZ12" s="301"/>
      <c r="BWA12" s="301"/>
      <c r="BWB12" s="301"/>
      <c r="BWC12" s="301"/>
      <c r="BWD12" s="301"/>
      <c r="BWE12" s="301"/>
      <c r="BWF12" s="301"/>
      <c r="BWG12" s="301"/>
      <c r="BWH12" s="301"/>
      <c r="BWI12" s="301"/>
      <c r="BWJ12" s="301"/>
      <c r="BWK12" s="301"/>
      <c r="BWL12" s="301"/>
      <c r="BWM12" s="301"/>
      <c r="BWN12" s="301"/>
      <c r="BWO12" s="301"/>
      <c r="BWP12" s="301"/>
      <c r="BWQ12" s="301"/>
      <c r="BWR12" s="301"/>
      <c r="BWS12" s="301"/>
      <c r="BWT12" s="301"/>
      <c r="BWU12" s="301"/>
      <c r="BWV12" s="301"/>
      <c r="BWW12" s="301"/>
      <c r="BWX12" s="301"/>
      <c r="BWY12" s="301"/>
      <c r="BWZ12" s="301"/>
      <c r="BXA12" s="301"/>
      <c r="BXB12" s="301"/>
      <c r="BXC12" s="301"/>
      <c r="BXD12" s="301"/>
      <c r="BXE12" s="301"/>
      <c r="BXF12" s="301"/>
      <c r="BXG12" s="301"/>
      <c r="BXH12" s="301"/>
      <c r="BXI12" s="301"/>
      <c r="BXJ12" s="301"/>
      <c r="BXK12" s="301"/>
      <c r="BXL12" s="301"/>
      <c r="BXM12" s="301"/>
      <c r="BXN12" s="301"/>
      <c r="BXO12" s="301"/>
      <c r="BXP12" s="301"/>
      <c r="BXQ12" s="301"/>
      <c r="BXR12" s="301"/>
      <c r="BXS12" s="301"/>
      <c r="BXT12" s="301"/>
      <c r="BXU12" s="301"/>
      <c r="BXV12" s="301"/>
      <c r="BXW12" s="301"/>
      <c r="BXX12" s="301"/>
      <c r="BXY12" s="301"/>
      <c r="BXZ12" s="301"/>
      <c r="BYA12" s="301"/>
      <c r="BYB12" s="301"/>
      <c r="BYC12" s="301"/>
      <c r="BYD12" s="301"/>
      <c r="BYE12" s="301"/>
      <c r="BYF12" s="301"/>
      <c r="BYG12" s="301"/>
      <c r="BYH12" s="301"/>
      <c r="BYI12" s="301"/>
      <c r="BYJ12" s="301"/>
      <c r="BYK12" s="301"/>
      <c r="BYL12" s="301"/>
      <c r="BYM12" s="301"/>
      <c r="BYN12" s="301"/>
      <c r="BYO12" s="301"/>
      <c r="BYP12" s="301"/>
      <c r="BYQ12" s="301"/>
      <c r="BYR12" s="301"/>
      <c r="BYS12" s="301"/>
      <c r="BYT12" s="301"/>
      <c r="BYU12" s="301"/>
      <c r="BYV12" s="301"/>
      <c r="BYW12" s="301"/>
      <c r="BYX12" s="301"/>
      <c r="BYY12" s="301"/>
      <c r="BYZ12" s="301"/>
      <c r="BZA12" s="301"/>
      <c r="BZB12" s="301"/>
      <c r="BZC12" s="301"/>
      <c r="BZD12" s="301"/>
      <c r="BZE12" s="301"/>
      <c r="BZF12" s="301"/>
      <c r="BZG12" s="301"/>
      <c r="BZH12" s="301"/>
      <c r="BZI12" s="301"/>
      <c r="BZJ12" s="301"/>
      <c r="BZK12" s="301"/>
      <c r="BZL12" s="301"/>
      <c r="BZM12" s="301"/>
      <c r="BZN12" s="301"/>
      <c r="BZO12" s="301"/>
      <c r="BZP12" s="301"/>
      <c r="BZQ12" s="301"/>
      <c r="BZR12" s="301"/>
      <c r="BZS12" s="301"/>
      <c r="BZT12" s="301"/>
      <c r="BZU12" s="301"/>
      <c r="BZV12" s="301"/>
      <c r="BZW12" s="301"/>
      <c r="BZX12" s="301"/>
      <c r="BZY12" s="301"/>
      <c r="BZZ12" s="301"/>
      <c r="CAA12" s="301"/>
      <c r="CAB12" s="301"/>
      <c r="CAC12" s="301"/>
      <c r="CAD12" s="301"/>
      <c r="CAE12" s="301"/>
      <c r="CAF12" s="301"/>
      <c r="CAG12" s="301"/>
      <c r="CAH12" s="301"/>
      <c r="CAI12" s="301"/>
      <c r="CAJ12" s="301"/>
      <c r="CAK12" s="301"/>
      <c r="CAL12" s="301"/>
      <c r="CAM12" s="301"/>
      <c r="CAN12" s="301"/>
      <c r="CAO12" s="301"/>
      <c r="CAP12" s="301"/>
      <c r="CAQ12" s="301"/>
      <c r="CAR12" s="301"/>
      <c r="CAS12" s="301"/>
      <c r="CAT12" s="301"/>
      <c r="CAU12" s="301"/>
      <c r="CAV12" s="301"/>
      <c r="CAW12" s="301"/>
      <c r="CAX12" s="301"/>
      <c r="CAY12" s="301"/>
      <c r="CAZ12" s="301"/>
      <c r="CBA12" s="301"/>
      <c r="CBB12" s="301"/>
      <c r="CBC12" s="301"/>
      <c r="CBD12" s="301"/>
      <c r="CBE12" s="301"/>
      <c r="CBF12" s="301"/>
      <c r="CBG12" s="301"/>
      <c r="CBH12" s="301"/>
      <c r="CBI12" s="301"/>
      <c r="CBJ12" s="301"/>
      <c r="CBK12" s="301"/>
      <c r="CBL12" s="301"/>
      <c r="CBM12" s="301"/>
      <c r="CBN12" s="301"/>
      <c r="CBO12" s="301"/>
      <c r="CBP12" s="301"/>
      <c r="CBQ12" s="301"/>
      <c r="CBR12" s="301"/>
      <c r="CBS12" s="301"/>
      <c r="CBT12" s="301"/>
      <c r="CBU12" s="301"/>
      <c r="CBV12" s="301"/>
      <c r="CBW12" s="301"/>
      <c r="CBX12" s="301"/>
      <c r="CBY12" s="301"/>
      <c r="CBZ12" s="301"/>
      <c r="CCA12" s="301"/>
      <c r="CCB12" s="301"/>
      <c r="CCC12" s="301"/>
      <c r="CCD12" s="301"/>
      <c r="CCE12" s="301"/>
      <c r="CCF12" s="301"/>
      <c r="CCG12" s="301"/>
      <c r="CCH12" s="301"/>
      <c r="CCI12" s="301"/>
      <c r="CCJ12" s="301"/>
      <c r="CCK12" s="301"/>
      <c r="CCL12" s="301"/>
      <c r="CCM12" s="301"/>
      <c r="CCN12" s="301"/>
      <c r="CCO12" s="301"/>
      <c r="CCP12" s="301"/>
      <c r="CCQ12" s="301"/>
      <c r="CCR12" s="301"/>
      <c r="CCS12" s="301"/>
      <c r="CCT12" s="301"/>
      <c r="CCU12" s="301"/>
      <c r="CCV12" s="301"/>
      <c r="CCW12" s="301"/>
      <c r="CCX12" s="301"/>
      <c r="CCY12" s="301"/>
      <c r="CCZ12" s="301"/>
      <c r="CDA12" s="301"/>
      <c r="CDB12" s="301"/>
      <c r="CDC12" s="301"/>
      <c r="CDD12" s="301"/>
      <c r="CDE12" s="301"/>
      <c r="CDF12" s="301"/>
      <c r="CDG12" s="301"/>
      <c r="CDH12" s="301"/>
      <c r="CDI12" s="301"/>
      <c r="CDJ12" s="301"/>
      <c r="CDK12" s="301"/>
      <c r="CDL12" s="301"/>
      <c r="CDM12" s="301"/>
      <c r="CDN12" s="301"/>
      <c r="CDO12" s="301"/>
      <c r="CDP12" s="301"/>
      <c r="CDQ12" s="301"/>
      <c r="CDR12" s="301"/>
      <c r="CDS12" s="301"/>
      <c r="CDT12" s="301"/>
      <c r="CDU12" s="301"/>
      <c r="CDV12" s="301"/>
      <c r="CDW12" s="301"/>
      <c r="CDX12" s="301"/>
      <c r="CDY12" s="301"/>
      <c r="CDZ12" s="301"/>
      <c r="CEA12" s="301"/>
      <c r="CEB12" s="301"/>
      <c r="CEC12" s="301"/>
      <c r="CED12" s="301"/>
      <c r="CEE12" s="301"/>
      <c r="CEF12" s="301"/>
      <c r="CEG12" s="301"/>
      <c r="CEH12" s="301"/>
      <c r="CEI12" s="301"/>
      <c r="CEJ12" s="301"/>
      <c r="CEK12" s="301"/>
      <c r="CEL12" s="301"/>
      <c r="CEM12" s="301"/>
      <c r="CEN12" s="301"/>
      <c r="CEO12" s="301"/>
      <c r="CEP12" s="301"/>
      <c r="CEQ12" s="301"/>
      <c r="CER12" s="301"/>
      <c r="CES12" s="301"/>
      <c r="CET12" s="301"/>
      <c r="CEU12" s="301"/>
      <c r="CEV12" s="301"/>
      <c r="CEW12" s="301"/>
      <c r="CEX12" s="301"/>
      <c r="CEY12" s="301"/>
      <c r="CEZ12" s="301"/>
      <c r="CFA12" s="301"/>
      <c r="CFB12" s="301"/>
      <c r="CFC12" s="301"/>
      <c r="CFD12" s="301"/>
      <c r="CFE12" s="301"/>
      <c r="CFF12" s="301"/>
      <c r="CFG12" s="301"/>
      <c r="CFH12" s="301"/>
      <c r="CFI12" s="301"/>
      <c r="CFJ12" s="301"/>
      <c r="CFK12" s="301"/>
      <c r="CFL12" s="301"/>
      <c r="CFM12" s="301"/>
      <c r="CFN12" s="301"/>
      <c r="CFO12" s="301"/>
      <c r="CFP12" s="301"/>
      <c r="CFQ12" s="301"/>
      <c r="CFR12" s="301"/>
      <c r="CFS12" s="301"/>
      <c r="CFT12" s="301"/>
      <c r="CFU12" s="301"/>
      <c r="CFV12" s="301"/>
      <c r="CFW12" s="301"/>
      <c r="CFX12" s="301"/>
      <c r="CFY12" s="301"/>
      <c r="CFZ12" s="301"/>
      <c r="CGA12" s="301"/>
      <c r="CGB12" s="301"/>
      <c r="CGC12" s="301"/>
      <c r="CGD12" s="301"/>
      <c r="CGE12" s="301"/>
      <c r="CGF12" s="301"/>
      <c r="CGG12" s="301"/>
      <c r="CGH12" s="301"/>
      <c r="CGI12" s="301"/>
      <c r="CGJ12" s="301"/>
      <c r="CGK12" s="301"/>
      <c r="CGL12" s="301"/>
      <c r="CGM12" s="301"/>
      <c r="CGN12" s="301"/>
      <c r="CGO12" s="301"/>
      <c r="CGP12" s="301"/>
      <c r="CGQ12" s="301"/>
      <c r="CGR12" s="301"/>
      <c r="CGS12" s="301"/>
      <c r="CGT12" s="301"/>
      <c r="CGU12" s="301"/>
      <c r="CGV12" s="301"/>
      <c r="CGW12" s="301"/>
      <c r="CGX12" s="301"/>
      <c r="CGY12" s="301"/>
      <c r="CGZ12" s="301"/>
      <c r="CHA12" s="301"/>
      <c r="CHB12" s="301"/>
      <c r="CHC12" s="301"/>
      <c r="CHD12" s="301"/>
      <c r="CHE12" s="301"/>
      <c r="CHF12" s="301"/>
      <c r="CHG12" s="301"/>
      <c r="CHH12" s="301"/>
      <c r="CHI12" s="301"/>
      <c r="CHJ12" s="301"/>
      <c r="CHK12" s="301"/>
      <c r="CHL12" s="301"/>
      <c r="CHM12" s="301"/>
      <c r="CHN12" s="301"/>
      <c r="CHO12" s="301"/>
      <c r="CHP12" s="301"/>
      <c r="CHQ12" s="301"/>
      <c r="CHR12" s="301"/>
      <c r="CHS12" s="301"/>
      <c r="CHT12" s="301"/>
      <c r="CHU12" s="301"/>
      <c r="CHV12" s="301"/>
      <c r="CHW12" s="301"/>
      <c r="CHX12" s="301"/>
      <c r="CHY12" s="301"/>
      <c r="CHZ12" s="301"/>
      <c r="CIA12" s="301"/>
      <c r="CIB12" s="301"/>
      <c r="CIC12" s="301"/>
      <c r="CID12" s="301"/>
      <c r="CIE12" s="301"/>
      <c r="CIF12" s="301"/>
      <c r="CIG12" s="301"/>
      <c r="CIH12" s="301"/>
      <c r="CII12" s="301"/>
      <c r="CIJ12" s="301"/>
      <c r="CIK12" s="301"/>
      <c r="CIL12" s="301"/>
      <c r="CIM12" s="301"/>
      <c r="CIN12" s="301"/>
      <c r="CIO12" s="301"/>
      <c r="CIP12" s="301"/>
      <c r="CIQ12" s="301"/>
      <c r="CIR12" s="301"/>
      <c r="CIS12" s="301"/>
      <c r="CIT12" s="301"/>
      <c r="CIU12" s="301"/>
      <c r="CIV12" s="301"/>
      <c r="CIW12" s="301"/>
      <c r="CIX12" s="301"/>
      <c r="CIY12" s="301"/>
      <c r="CIZ12" s="301"/>
      <c r="CJA12" s="301"/>
      <c r="CJB12" s="301"/>
      <c r="CJC12" s="301"/>
      <c r="CJD12" s="301"/>
      <c r="CJE12" s="301"/>
      <c r="CJF12" s="301"/>
      <c r="CJG12" s="301"/>
      <c r="CJH12" s="301"/>
      <c r="CJI12" s="301"/>
      <c r="CJJ12" s="301"/>
      <c r="CJK12" s="301"/>
      <c r="CJL12" s="301"/>
      <c r="CJM12" s="301"/>
      <c r="CJN12" s="301"/>
      <c r="CJO12" s="301"/>
      <c r="CJP12" s="301"/>
      <c r="CJQ12" s="301"/>
      <c r="CJR12" s="301"/>
      <c r="CJS12" s="301"/>
      <c r="CJT12" s="301"/>
      <c r="CJU12" s="301"/>
      <c r="CJV12" s="301"/>
      <c r="CJW12" s="301"/>
      <c r="CJX12" s="301"/>
      <c r="CJY12" s="301"/>
      <c r="CJZ12" s="301"/>
      <c r="CKA12" s="301"/>
      <c r="CKB12" s="301"/>
      <c r="CKC12" s="301"/>
      <c r="CKD12" s="301"/>
      <c r="CKE12" s="301"/>
      <c r="CKF12" s="301"/>
      <c r="CKG12" s="301"/>
      <c r="CKH12" s="301"/>
      <c r="CKI12" s="301"/>
      <c r="CKJ12" s="301"/>
      <c r="CKK12" s="301"/>
      <c r="CKL12" s="301"/>
      <c r="CKM12" s="301"/>
      <c r="CKN12" s="301"/>
      <c r="CKO12" s="301"/>
      <c r="CKP12" s="301"/>
      <c r="CKQ12" s="301"/>
      <c r="CKR12" s="301"/>
      <c r="CKS12" s="301"/>
      <c r="CKT12" s="301"/>
      <c r="CKU12" s="301"/>
      <c r="CKV12" s="301"/>
      <c r="CKW12" s="301"/>
      <c r="CKX12" s="301"/>
      <c r="CKY12" s="301"/>
      <c r="CKZ12" s="301"/>
      <c r="CLA12" s="301"/>
      <c r="CLB12" s="301"/>
      <c r="CLC12" s="301"/>
      <c r="CLD12" s="301"/>
      <c r="CLE12" s="301"/>
      <c r="CLF12" s="301"/>
      <c r="CLG12" s="301"/>
      <c r="CLH12" s="301"/>
      <c r="CLI12" s="301"/>
      <c r="CLJ12" s="301"/>
      <c r="CLK12" s="301"/>
      <c r="CLL12" s="301"/>
      <c r="CLM12" s="301"/>
      <c r="CLN12" s="301"/>
      <c r="CLO12" s="301"/>
      <c r="CLP12" s="301"/>
      <c r="CLQ12" s="301"/>
      <c r="CLR12" s="301"/>
      <c r="CLS12" s="301"/>
      <c r="CLT12" s="301"/>
      <c r="CLU12" s="301"/>
      <c r="CLV12" s="301"/>
      <c r="CLW12" s="301"/>
      <c r="CLX12" s="301"/>
      <c r="CLY12" s="301"/>
      <c r="CLZ12" s="301"/>
      <c r="CMA12" s="301"/>
      <c r="CMB12" s="301"/>
      <c r="CMC12" s="301"/>
      <c r="CMD12" s="301"/>
      <c r="CME12" s="301"/>
      <c r="CMF12" s="301"/>
      <c r="CMG12" s="301"/>
      <c r="CMH12" s="301"/>
      <c r="CMI12" s="301"/>
      <c r="CMJ12" s="301"/>
      <c r="CMK12" s="301"/>
      <c r="CML12" s="301"/>
      <c r="CMM12" s="301"/>
      <c r="CMN12" s="301"/>
      <c r="CMO12" s="301"/>
      <c r="CMP12" s="301"/>
      <c r="CMQ12" s="301"/>
      <c r="CMR12" s="301"/>
      <c r="CMS12" s="301"/>
      <c r="CMT12" s="301"/>
      <c r="CMU12" s="301"/>
      <c r="CMV12" s="301"/>
      <c r="CMW12" s="301"/>
      <c r="CMX12" s="301"/>
      <c r="CMY12" s="301"/>
      <c r="CMZ12" s="301"/>
      <c r="CNA12" s="301"/>
      <c r="CNB12" s="301"/>
      <c r="CNC12" s="301"/>
      <c r="CND12" s="301"/>
      <c r="CNE12" s="301"/>
      <c r="CNF12" s="301"/>
      <c r="CNG12" s="301"/>
      <c r="CNH12" s="301"/>
      <c r="CNI12" s="301"/>
      <c r="CNJ12" s="301"/>
      <c r="CNK12" s="301"/>
      <c r="CNL12" s="301"/>
      <c r="CNM12" s="301"/>
      <c r="CNN12" s="301"/>
      <c r="CNO12" s="301"/>
      <c r="CNP12" s="301"/>
      <c r="CNQ12" s="301"/>
      <c r="CNR12" s="301"/>
      <c r="CNS12" s="301"/>
      <c r="CNT12" s="301"/>
      <c r="CNU12" s="301"/>
      <c r="CNV12" s="301"/>
      <c r="CNW12" s="301"/>
      <c r="CNX12" s="301"/>
      <c r="CNY12" s="301"/>
      <c r="CNZ12" s="301"/>
      <c r="COA12" s="301"/>
      <c r="COB12" s="301"/>
      <c r="COC12" s="301"/>
      <c r="COD12" s="301"/>
      <c r="COE12" s="301"/>
      <c r="COF12" s="301"/>
      <c r="COG12" s="301"/>
      <c r="COH12" s="301"/>
      <c r="COI12" s="301"/>
      <c r="COJ12" s="301"/>
      <c r="COK12" s="301"/>
      <c r="COL12" s="301"/>
      <c r="COM12" s="301"/>
      <c r="CON12" s="301"/>
      <c r="COO12" s="301"/>
      <c r="COP12" s="301"/>
      <c r="COQ12" s="301"/>
      <c r="COR12" s="301"/>
      <c r="COS12" s="301"/>
      <c r="COT12" s="301"/>
      <c r="COU12" s="301"/>
      <c r="COV12" s="301"/>
      <c r="COW12" s="301"/>
      <c r="COX12" s="301"/>
      <c r="COY12" s="301"/>
      <c r="COZ12" s="301"/>
      <c r="CPA12" s="301"/>
      <c r="CPB12" s="301"/>
      <c r="CPC12" s="301"/>
      <c r="CPD12" s="301"/>
      <c r="CPE12" s="301"/>
      <c r="CPF12" s="301"/>
      <c r="CPG12" s="301"/>
      <c r="CPH12" s="301"/>
      <c r="CPI12" s="301"/>
      <c r="CPJ12" s="301"/>
      <c r="CPK12" s="301"/>
      <c r="CPL12" s="301"/>
      <c r="CPM12" s="301"/>
      <c r="CPN12" s="301"/>
      <c r="CPO12" s="301"/>
      <c r="CPP12" s="301"/>
      <c r="CPQ12" s="301"/>
      <c r="CPR12" s="301"/>
      <c r="CPS12" s="301"/>
      <c r="CPT12" s="301"/>
      <c r="CPU12" s="301"/>
      <c r="CPV12" s="301"/>
      <c r="CPW12" s="301"/>
      <c r="CPX12" s="301"/>
      <c r="CPY12" s="301"/>
      <c r="CPZ12" s="301"/>
      <c r="CQA12" s="301"/>
      <c r="CQB12" s="301"/>
      <c r="CQC12" s="301"/>
      <c r="CQD12" s="301"/>
      <c r="CQE12" s="301"/>
      <c r="CQF12" s="301"/>
      <c r="CQG12" s="301"/>
      <c r="CQH12" s="301"/>
      <c r="CQI12" s="301"/>
      <c r="CQJ12" s="301"/>
      <c r="CQK12" s="301"/>
      <c r="CQL12" s="301"/>
      <c r="CQM12" s="301"/>
      <c r="CQN12" s="301"/>
      <c r="CQO12" s="301"/>
      <c r="CQP12" s="301"/>
      <c r="CQQ12" s="301"/>
      <c r="CQR12" s="301"/>
      <c r="CQS12" s="301"/>
      <c r="CQT12" s="301"/>
      <c r="CQU12" s="301"/>
      <c r="CQV12" s="301"/>
      <c r="CQW12" s="301"/>
      <c r="CQX12" s="301"/>
      <c r="CQY12" s="301"/>
      <c r="CQZ12" s="301"/>
      <c r="CRA12" s="301"/>
      <c r="CRB12" s="301"/>
      <c r="CRC12" s="301"/>
      <c r="CRD12" s="301"/>
      <c r="CRE12" s="301"/>
      <c r="CRF12" s="301"/>
      <c r="CRG12" s="301"/>
      <c r="CRH12" s="301"/>
      <c r="CRI12" s="301"/>
      <c r="CRJ12" s="301"/>
      <c r="CRK12" s="301"/>
      <c r="CRL12" s="301"/>
      <c r="CRM12" s="301"/>
      <c r="CRN12" s="301"/>
      <c r="CRO12" s="301"/>
      <c r="CRP12" s="301"/>
      <c r="CRQ12" s="301"/>
      <c r="CRR12" s="301"/>
      <c r="CRS12" s="301"/>
      <c r="CRT12" s="301"/>
      <c r="CRU12" s="301"/>
      <c r="CRV12" s="301"/>
      <c r="CRW12" s="301"/>
      <c r="CRX12" s="301"/>
      <c r="CRY12" s="301"/>
      <c r="CRZ12" s="301"/>
      <c r="CSA12" s="301"/>
      <c r="CSB12" s="301"/>
      <c r="CSC12" s="301"/>
      <c r="CSD12" s="301"/>
      <c r="CSE12" s="301"/>
      <c r="CSF12" s="301"/>
      <c r="CSG12" s="301"/>
      <c r="CSH12" s="301"/>
      <c r="CSI12" s="301"/>
      <c r="CSJ12" s="301"/>
      <c r="CSK12" s="301"/>
      <c r="CSL12" s="301"/>
      <c r="CSM12" s="301"/>
      <c r="CSN12" s="301"/>
      <c r="CSO12" s="301"/>
      <c r="CSP12" s="301"/>
      <c r="CSQ12" s="301"/>
      <c r="CSR12" s="301"/>
      <c r="CSS12" s="301"/>
      <c r="CST12" s="301"/>
      <c r="CSU12" s="301"/>
      <c r="CSV12" s="301"/>
      <c r="CSW12" s="301"/>
      <c r="CSX12" s="301"/>
      <c r="CSY12" s="301"/>
      <c r="CSZ12" s="301"/>
      <c r="CTA12" s="301"/>
      <c r="CTB12" s="301"/>
      <c r="CTC12" s="301"/>
      <c r="CTD12" s="301"/>
      <c r="CTE12" s="301"/>
      <c r="CTF12" s="301"/>
      <c r="CTG12" s="301"/>
      <c r="CTH12" s="301"/>
      <c r="CTI12" s="301"/>
      <c r="CTJ12" s="301"/>
      <c r="CTK12" s="301"/>
      <c r="CTL12" s="301"/>
      <c r="CTM12" s="301"/>
      <c r="CTN12" s="301"/>
      <c r="CTO12" s="301"/>
      <c r="CTP12" s="301"/>
      <c r="CTQ12" s="301"/>
      <c r="CTR12" s="301"/>
      <c r="CTS12" s="301"/>
      <c r="CTT12" s="301"/>
      <c r="CTU12" s="301"/>
      <c r="CTV12" s="301"/>
      <c r="CTW12" s="301"/>
      <c r="CTX12" s="301"/>
      <c r="CTY12" s="301"/>
      <c r="CTZ12" s="301"/>
      <c r="CUA12" s="301"/>
      <c r="CUB12" s="301"/>
      <c r="CUC12" s="301"/>
      <c r="CUD12" s="301"/>
      <c r="CUE12" s="301"/>
      <c r="CUF12" s="301"/>
      <c r="CUG12" s="301"/>
      <c r="CUH12" s="301"/>
      <c r="CUI12" s="301"/>
      <c r="CUJ12" s="301"/>
      <c r="CUK12" s="301"/>
      <c r="CUL12" s="301"/>
      <c r="CUM12" s="301"/>
      <c r="CUN12" s="301"/>
      <c r="CUO12" s="301"/>
      <c r="CUP12" s="301"/>
      <c r="CUQ12" s="301"/>
      <c r="CUR12" s="301"/>
      <c r="CUS12" s="301"/>
      <c r="CUT12" s="301"/>
      <c r="CUU12" s="301"/>
      <c r="CUV12" s="301"/>
      <c r="CUW12" s="301"/>
      <c r="CUX12" s="301"/>
      <c r="CUY12" s="301"/>
      <c r="CUZ12" s="301"/>
      <c r="CVA12" s="301"/>
      <c r="CVB12" s="301"/>
      <c r="CVC12" s="301"/>
      <c r="CVD12" s="301"/>
      <c r="CVE12" s="301"/>
      <c r="CVF12" s="301"/>
      <c r="CVG12" s="301"/>
      <c r="CVH12" s="301"/>
      <c r="CVI12" s="301"/>
      <c r="CVJ12" s="301"/>
      <c r="CVK12" s="301"/>
      <c r="CVL12" s="301"/>
      <c r="CVM12" s="301"/>
      <c r="CVN12" s="301"/>
      <c r="CVO12" s="301"/>
      <c r="CVP12" s="301"/>
      <c r="CVQ12" s="301"/>
      <c r="CVR12" s="301"/>
      <c r="CVS12" s="301"/>
      <c r="CVT12" s="301"/>
      <c r="CVU12" s="301"/>
      <c r="CVV12" s="301"/>
      <c r="CVW12" s="301"/>
      <c r="CVX12" s="301"/>
      <c r="CVY12" s="301"/>
      <c r="CVZ12" s="301"/>
      <c r="CWA12" s="301"/>
      <c r="CWB12" s="301"/>
      <c r="CWC12" s="301"/>
      <c r="CWD12" s="301"/>
      <c r="CWE12" s="301"/>
      <c r="CWF12" s="301"/>
      <c r="CWG12" s="301"/>
      <c r="CWH12" s="301"/>
      <c r="CWI12" s="301"/>
      <c r="CWJ12" s="301"/>
      <c r="CWK12" s="301"/>
      <c r="CWL12" s="301"/>
      <c r="CWM12" s="301"/>
      <c r="CWN12" s="301"/>
      <c r="CWO12" s="301"/>
      <c r="CWP12" s="301"/>
      <c r="CWQ12" s="301"/>
      <c r="CWR12" s="301"/>
      <c r="CWS12" s="301"/>
      <c r="CWT12" s="301"/>
      <c r="CWU12" s="301"/>
      <c r="CWV12" s="301"/>
      <c r="CWW12" s="301"/>
      <c r="CWX12" s="301"/>
      <c r="CWY12" s="301"/>
      <c r="CWZ12" s="301"/>
      <c r="CXA12" s="301"/>
      <c r="CXB12" s="301"/>
      <c r="CXC12" s="301"/>
      <c r="CXD12" s="301"/>
      <c r="CXE12" s="301"/>
      <c r="CXF12" s="301"/>
      <c r="CXG12" s="301"/>
      <c r="CXH12" s="301"/>
      <c r="CXI12" s="301"/>
      <c r="CXJ12" s="301"/>
      <c r="CXK12" s="301"/>
      <c r="CXL12" s="301"/>
      <c r="CXM12" s="301"/>
      <c r="CXN12" s="301"/>
      <c r="CXO12" s="301"/>
      <c r="CXP12" s="301"/>
      <c r="CXQ12" s="301"/>
      <c r="CXR12" s="301"/>
      <c r="CXS12" s="301"/>
      <c r="CXT12" s="301"/>
      <c r="CXU12" s="301"/>
      <c r="CXV12" s="301"/>
      <c r="CXW12" s="301"/>
      <c r="CXX12" s="301"/>
      <c r="CXY12" s="301"/>
      <c r="CXZ12" s="301"/>
      <c r="CYA12" s="301"/>
      <c r="CYB12" s="301"/>
      <c r="CYC12" s="301"/>
      <c r="CYD12" s="301"/>
      <c r="CYE12" s="301"/>
      <c r="CYF12" s="301"/>
      <c r="CYG12" s="301"/>
      <c r="CYH12" s="301"/>
      <c r="CYI12" s="301"/>
      <c r="CYJ12" s="301"/>
      <c r="CYK12" s="301"/>
      <c r="CYL12" s="301"/>
      <c r="CYM12" s="301"/>
      <c r="CYN12" s="301"/>
      <c r="CYO12" s="301"/>
      <c r="CYP12" s="301"/>
      <c r="CYQ12" s="301"/>
      <c r="CYR12" s="301"/>
      <c r="CYS12" s="301"/>
      <c r="CYT12" s="301"/>
      <c r="CYU12" s="301"/>
      <c r="CYV12" s="301"/>
      <c r="CYW12" s="301"/>
      <c r="CYX12" s="301"/>
      <c r="CYY12" s="301"/>
      <c r="CYZ12" s="301"/>
      <c r="CZA12" s="301"/>
      <c r="CZB12" s="301"/>
      <c r="CZC12" s="301"/>
      <c r="CZD12" s="301"/>
      <c r="CZE12" s="301"/>
      <c r="CZF12" s="301"/>
      <c r="CZG12" s="301"/>
      <c r="CZH12" s="301"/>
      <c r="CZI12" s="301"/>
      <c r="CZJ12" s="301"/>
      <c r="CZK12" s="301"/>
      <c r="CZL12" s="301"/>
      <c r="CZM12" s="301"/>
      <c r="CZN12" s="301"/>
      <c r="CZO12" s="301"/>
      <c r="CZP12" s="301"/>
      <c r="CZQ12" s="301"/>
      <c r="CZR12" s="301"/>
      <c r="CZS12" s="301"/>
      <c r="CZT12" s="301"/>
      <c r="CZU12" s="301"/>
      <c r="CZV12" s="301"/>
      <c r="CZW12" s="301"/>
      <c r="CZX12" s="301"/>
      <c r="CZY12" s="301"/>
      <c r="CZZ12" s="301"/>
      <c r="DAA12" s="301"/>
      <c r="DAB12" s="301"/>
      <c r="DAC12" s="301"/>
      <c r="DAD12" s="301"/>
      <c r="DAE12" s="301"/>
      <c r="DAF12" s="301"/>
      <c r="DAG12" s="301"/>
      <c r="DAH12" s="301"/>
      <c r="DAI12" s="301"/>
      <c r="DAJ12" s="301"/>
      <c r="DAK12" s="301"/>
      <c r="DAL12" s="301"/>
      <c r="DAM12" s="301"/>
      <c r="DAN12" s="301"/>
      <c r="DAO12" s="301"/>
      <c r="DAP12" s="301"/>
      <c r="DAQ12" s="301"/>
      <c r="DAR12" s="301"/>
      <c r="DAS12" s="301"/>
      <c r="DAT12" s="301"/>
      <c r="DAU12" s="301"/>
      <c r="DAV12" s="301"/>
      <c r="DAW12" s="301"/>
      <c r="DAX12" s="301"/>
      <c r="DAY12" s="301"/>
      <c r="DAZ12" s="301"/>
      <c r="DBA12" s="301"/>
      <c r="DBB12" s="301"/>
      <c r="DBC12" s="301"/>
      <c r="DBD12" s="301"/>
      <c r="DBE12" s="301"/>
      <c r="DBF12" s="301"/>
      <c r="DBG12" s="301"/>
      <c r="DBH12" s="301"/>
      <c r="DBI12" s="301"/>
      <c r="DBJ12" s="301"/>
      <c r="DBK12" s="301"/>
      <c r="DBL12" s="301"/>
      <c r="DBM12" s="301"/>
      <c r="DBN12" s="301"/>
      <c r="DBO12" s="301"/>
      <c r="DBP12" s="301"/>
      <c r="DBQ12" s="301"/>
      <c r="DBR12" s="301"/>
      <c r="DBS12" s="301"/>
      <c r="DBT12" s="301"/>
      <c r="DBU12" s="301"/>
      <c r="DBV12" s="301"/>
      <c r="DBW12" s="301"/>
      <c r="DBX12" s="301"/>
      <c r="DBY12" s="301"/>
      <c r="DBZ12" s="301"/>
      <c r="DCA12" s="301"/>
      <c r="DCB12" s="301"/>
      <c r="DCC12" s="301"/>
      <c r="DCD12" s="301"/>
      <c r="DCE12" s="301"/>
      <c r="DCF12" s="301"/>
      <c r="DCG12" s="301"/>
      <c r="DCH12" s="301"/>
      <c r="DCI12" s="301"/>
      <c r="DCJ12" s="301"/>
      <c r="DCK12" s="301"/>
      <c r="DCL12" s="301"/>
      <c r="DCM12" s="301"/>
      <c r="DCN12" s="301"/>
      <c r="DCO12" s="301"/>
      <c r="DCP12" s="301"/>
      <c r="DCQ12" s="301"/>
      <c r="DCR12" s="301"/>
      <c r="DCS12" s="301"/>
      <c r="DCT12" s="301"/>
      <c r="DCU12" s="301"/>
      <c r="DCV12" s="301"/>
      <c r="DCW12" s="301"/>
      <c r="DCX12" s="301"/>
      <c r="DCY12" s="301"/>
      <c r="DCZ12" s="301"/>
      <c r="DDA12" s="301"/>
      <c r="DDB12" s="301"/>
      <c r="DDC12" s="301"/>
      <c r="DDD12" s="301"/>
      <c r="DDE12" s="301"/>
      <c r="DDF12" s="301"/>
      <c r="DDG12" s="301"/>
      <c r="DDH12" s="301"/>
      <c r="DDI12" s="301"/>
      <c r="DDJ12" s="301"/>
      <c r="DDK12" s="301"/>
      <c r="DDL12" s="301"/>
      <c r="DDM12" s="301"/>
      <c r="DDN12" s="301"/>
      <c r="DDO12" s="301"/>
      <c r="DDP12" s="301"/>
      <c r="DDQ12" s="301"/>
      <c r="DDR12" s="301"/>
      <c r="DDS12" s="301"/>
      <c r="DDT12" s="301"/>
      <c r="DDU12" s="301"/>
      <c r="DDV12" s="301"/>
      <c r="DDW12" s="301"/>
      <c r="DDX12" s="301"/>
      <c r="DDY12" s="301"/>
      <c r="DDZ12" s="301"/>
      <c r="DEA12" s="301"/>
      <c r="DEB12" s="301"/>
      <c r="DEC12" s="301"/>
      <c r="DED12" s="301"/>
      <c r="DEE12" s="301"/>
      <c r="DEF12" s="301"/>
      <c r="DEG12" s="301"/>
      <c r="DEH12" s="301"/>
      <c r="DEI12" s="301"/>
      <c r="DEJ12" s="301"/>
      <c r="DEK12" s="301"/>
      <c r="DEL12" s="301"/>
      <c r="DEM12" s="301"/>
      <c r="DEN12" s="301"/>
      <c r="DEO12" s="301"/>
      <c r="DEP12" s="301"/>
      <c r="DEQ12" s="301"/>
      <c r="DER12" s="301"/>
      <c r="DES12" s="301"/>
      <c r="DET12" s="301"/>
      <c r="DEU12" s="301"/>
      <c r="DEV12" s="301"/>
      <c r="DEW12" s="301"/>
      <c r="DEX12" s="301"/>
      <c r="DEY12" s="301"/>
      <c r="DEZ12" s="301"/>
      <c r="DFA12" s="301"/>
      <c r="DFB12" s="301"/>
      <c r="DFC12" s="301"/>
      <c r="DFD12" s="301"/>
      <c r="DFE12" s="301"/>
      <c r="DFF12" s="301"/>
      <c r="DFG12" s="301"/>
      <c r="DFH12" s="301"/>
      <c r="DFI12" s="301"/>
      <c r="DFJ12" s="301"/>
      <c r="DFK12" s="301"/>
      <c r="DFL12" s="301"/>
      <c r="DFM12" s="301"/>
      <c r="DFN12" s="301"/>
      <c r="DFO12" s="301"/>
      <c r="DFP12" s="301"/>
      <c r="DFQ12" s="301"/>
      <c r="DFR12" s="301"/>
      <c r="DFS12" s="301"/>
      <c r="DFT12" s="301"/>
      <c r="DFU12" s="301"/>
      <c r="DFV12" s="301"/>
      <c r="DFW12" s="301"/>
      <c r="DFX12" s="301"/>
      <c r="DFY12" s="301"/>
      <c r="DFZ12" s="301"/>
      <c r="DGA12" s="301"/>
      <c r="DGB12" s="301"/>
      <c r="DGC12" s="301"/>
      <c r="DGD12" s="301"/>
      <c r="DGE12" s="301"/>
      <c r="DGF12" s="301"/>
      <c r="DGG12" s="301"/>
      <c r="DGH12" s="301"/>
      <c r="DGI12" s="301"/>
      <c r="DGJ12" s="301"/>
      <c r="DGK12" s="301"/>
      <c r="DGL12" s="301"/>
      <c r="DGM12" s="301"/>
      <c r="DGN12" s="301"/>
      <c r="DGO12" s="301"/>
      <c r="DGP12" s="301"/>
      <c r="DGQ12" s="301"/>
      <c r="DGR12" s="301"/>
      <c r="DGS12" s="301"/>
      <c r="DGT12" s="301"/>
      <c r="DGU12" s="301"/>
      <c r="DGV12" s="301"/>
      <c r="DGW12" s="301"/>
      <c r="DGX12" s="301"/>
      <c r="DGY12" s="301"/>
      <c r="DGZ12" s="301"/>
      <c r="DHA12" s="301"/>
      <c r="DHB12" s="301"/>
      <c r="DHC12" s="301"/>
      <c r="DHD12" s="301"/>
      <c r="DHE12" s="301"/>
      <c r="DHF12" s="301"/>
      <c r="DHG12" s="301"/>
      <c r="DHH12" s="301"/>
      <c r="DHI12" s="301"/>
      <c r="DHJ12" s="301"/>
      <c r="DHK12" s="301"/>
      <c r="DHL12" s="301"/>
      <c r="DHM12" s="301"/>
      <c r="DHN12" s="301"/>
      <c r="DHO12" s="301"/>
      <c r="DHP12" s="301"/>
      <c r="DHQ12" s="301"/>
      <c r="DHR12" s="301"/>
      <c r="DHS12" s="301"/>
      <c r="DHT12" s="301"/>
      <c r="DHU12" s="301"/>
      <c r="DHV12" s="301"/>
      <c r="DHW12" s="301"/>
      <c r="DHX12" s="301"/>
      <c r="DHY12" s="301"/>
      <c r="DHZ12" s="301"/>
      <c r="DIA12" s="301"/>
      <c r="DIB12" s="301"/>
      <c r="DIC12" s="301"/>
      <c r="DID12" s="301"/>
      <c r="DIE12" s="301"/>
      <c r="DIF12" s="301"/>
      <c r="DIG12" s="301"/>
      <c r="DIH12" s="301"/>
      <c r="DII12" s="301"/>
      <c r="DIJ12" s="301"/>
      <c r="DIK12" s="301"/>
      <c r="DIL12" s="301"/>
      <c r="DIM12" s="301"/>
      <c r="DIN12" s="301"/>
      <c r="DIO12" s="301"/>
      <c r="DIP12" s="301"/>
      <c r="DIQ12" s="301"/>
      <c r="DIR12" s="301"/>
      <c r="DIS12" s="301"/>
      <c r="DIT12" s="301"/>
      <c r="DIU12" s="301"/>
      <c r="DIV12" s="301"/>
      <c r="DIW12" s="301"/>
      <c r="DIX12" s="301"/>
      <c r="DIY12" s="301"/>
      <c r="DIZ12" s="301"/>
      <c r="DJA12" s="301"/>
      <c r="DJB12" s="301"/>
      <c r="DJC12" s="301"/>
      <c r="DJD12" s="301"/>
      <c r="DJE12" s="301"/>
      <c r="DJF12" s="301"/>
      <c r="DJG12" s="301"/>
      <c r="DJH12" s="301"/>
      <c r="DJI12" s="301"/>
      <c r="DJJ12" s="301"/>
      <c r="DJK12" s="301"/>
      <c r="DJL12" s="301"/>
      <c r="DJM12" s="301"/>
      <c r="DJN12" s="301"/>
      <c r="DJO12" s="301"/>
      <c r="DJP12" s="301"/>
      <c r="DJQ12" s="301"/>
      <c r="DJR12" s="301"/>
      <c r="DJS12" s="301"/>
      <c r="DJT12" s="301"/>
      <c r="DJU12" s="301"/>
      <c r="DJV12" s="301"/>
      <c r="DJW12" s="301"/>
      <c r="DJX12" s="301"/>
      <c r="DJY12" s="301"/>
      <c r="DJZ12" s="301"/>
      <c r="DKA12" s="301"/>
      <c r="DKB12" s="301"/>
      <c r="DKC12" s="301"/>
      <c r="DKD12" s="301"/>
      <c r="DKE12" s="301"/>
      <c r="DKF12" s="301"/>
      <c r="DKG12" s="301"/>
      <c r="DKH12" s="301"/>
      <c r="DKI12" s="301"/>
      <c r="DKJ12" s="301"/>
      <c r="DKK12" s="301"/>
      <c r="DKL12" s="301"/>
      <c r="DKM12" s="301"/>
      <c r="DKN12" s="301"/>
      <c r="DKO12" s="301"/>
      <c r="DKP12" s="301"/>
      <c r="DKQ12" s="301"/>
      <c r="DKR12" s="301"/>
      <c r="DKS12" s="301"/>
      <c r="DKT12" s="301"/>
      <c r="DKU12" s="301"/>
      <c r="DKV12" s="301"/>
      <c r="DKW12" s="301"/>
      <c r="DKX12" s="301"/>
      <c r="DKY12" s="301"/>
      <c r="DKZ12" s="301"/>
      <c r="DLA12" s="301"/>
      <c r="DLB12" s="301"/>
      <c r="DLC12" s="301"/>
      <c r="DLD12" s="301"/>
      <c r="DLE12" s="301"/>
      <c r="DLF12" s="301"/>
      <c r="DLG12" s="301"/>
      <c r="DLH12" s="301"/>
      <c r="DLI12" s="301"/>
      <c r="DLJ12" s="301"/>
      <c r="DLK12" s="301"/>
      <c r="DLL12" s="301"/>
      <c r="DLM12" s="301"/>
      <c r="DLN12" s="301"/>
      <c r="DLO12" s="301"/>
      <c r="DLP12" s="301"/>
      <c r="DLQ12" s="301"/>
      <c r="DLR12" s="301"/>
      <c r="DLS12" s="301"/>
      <c r="DLT12" s="301"/>
      <c r="DLU12" s="301"/>
      <c r="DLV12" s="301"/>
      <c r="DLW12" s="301"/>
      <c r="DLX12" s="301"/>
      <c r="DLY12" s="301"/>
      <c r="DLZ12" s="301"/>
      <c r="DMA12" s="301"/>
      <c r="DMB12" s="301"/>
      <c r="DMC12" s="301"/>
      <c r="DMD12" s="301"/>
      <c r="DME12" s="301"/>
      <c r="DMF12" s="301"/>
      <c r="DMG12" s="301"/>
      <c r="DMH12" s="301"/>
      <c r="DMI12" s="301"/>
      <c r="DMJ12" s="301"/>
      <c r="DMK12" s="301"/>
      <c r="DML12" s="301"/>
      <c r="DMM12" s="301"/>
      <c r="DMN12" s="301"/>
      <c r="DMO12" s="301"/>
      <c r="DMP12" s="301"/>
      <c r="DMQ12" s="301"/>
      <c r="DMR12" s="301"/>
      <c r="DMS12" s="301"/>
      <c r="DMT12" s="301"/>
      <c r="DMU12" s="301"/>
      <c r="DMV12" s="301"/>
      <c r="DMW12" s="301"/>
      <c r="DMX12" s="301"/>
      <c r="DMY12" s="301"/>
      <c r="DMZ12" s="301"/>
      <c r="DNA12" s="301"/>
      <c r="DNB12" s="301"/>
      <c r="DNC12" s="301"/>
      <c r="DND12" s="301"/>
      <c r="DNE12" s="301"/>
      <c r="DNF12" s="301"/>
      <c r="DNG12" s="301"/>
      <c r="DNH12" s="301"/>
      <c r="DNI12" s="301"/>
      <c r="DNJ12" s="301"/>
      <c r="DNK12" s="301"/>
      <c r="DNL12" s="301"/>
      <c r="DNM12" s="301"/>
      <c r="DNN12" s="301"/>
      <c r="DNO12" s="301"/>
      <c r="DNP12" s="301"/>
      <c r="DNQ12" s="301"/>
      <c r="DNR12" s="301"/>
      <c r="DNS12" s="301"/>
      <c r="DNT12" s="301"/>
      <c r="DNU12" s="301"/>
      <c r="DNV12" s="301"/>
      <c r="DNW12" s="301"/>
      <c r="DNX12" s="301"/>
      <c r="DNY12" s="301"/>
      <c r="DNZ12" s="301"/>
      <c r="DOA12" s="301"/>
      <c r="DOB12" s="301"/>
      <c r="DOC12" s="301"/>
      <c r="DOD12" s="301"/>
      <c r="DOE12" s="301"/>
      <c r="DOF12" s="301"/>
      <c r="DOG12" s="301"/>
      <c r="DOH12" s="301"/>
      <c r="DOI12" s="301"/>
      <c r="DOJ12" s="301"/>
      <c r="DOK12" s="301"/>
      <c r="DOL12" s="301"/>
      <c r="DOM12" s="301"/>
      <c r="DON12" s="301"/>
      <c r="DOO12" s="301"/>
      <c r="DOP12" s="301"/>
      <c r="DOQ12" s="301"/>
      <c r="DOR12" s="301"/>
      <c r="DOS12" s="301"/>
      <c r="DOT12" s="301"/>
      <c r="DOU12" s="301"/>
      <c r="DOV12" s="301"/>
      <c r="DOW12" s="301"/>
      <c r="DOX12" s="301"/>
      <c r="DOY12" s="301"/>
      <c r="DOZ12" s="301"/>
      <c r="DPA12" s="301"/>
      <c r="DPB12" s="301"/>
      <c r="DPC12" s="301"/>
      <c r="DPD12" s="301"/>
      <c r="DPE12" s="301"/>
      <c r="DPF12" s="301"/>
      <c r="DPG12" s="301"/>
      <c r="DPH12" s="301"/>
      <c r="DPI12" s="301"/>
      <c r="DPJ12" s="301"/>
      <c r="DPK12" s="301"/>
      <c r="DPL12" s="301"/>
      <c r="DPM12" s="301"/>
      <c r="DPN12" s="301"/>
      <c r="DPO12" s="301"/>
      <c r="DPP12" s="301"/>
      <c r="DPQ12" s="301"/>
      <c r="DPR12" s="301"/>
      <c r="DPS12" s="301"/>
      <c r="DPT12" s="301"/>
      <c r="DPU12" s="301"/>
      <c r="DPV12" s="301"/>
      <c r="DPW12" s="301"/>
      <c r="DPX12" s="301"/>
      <c r="DPY12" s="301"/>
      <c r="DPZ12" s="301"/>
      <c r="DQA12" s="301"/>
      <c r="DQB12" s="301"/>
      <c r="DQC12" s="301"/>
      <c r="DQD12" s="301"/>
      <c r="DQE12" s="301"/>
      <c r="DQF12" s="301"/>
      <c r="DQG12" s="301"/>
      <c r="DQH12" s="301"/>
      <c r="DQI12" s="301"/>
      <c r="DQJ12" s="301"/>
      <c r="DQK12" s="301"/>
      <c r="DQL12" s="301"/>
      <c r="DQM12" s="301"/>
      <c r="DQN12" s="301"/>
      <c r="DQO12" s="301"/>
      <c r="DQP12" s="301"/>
      <c r="DQQ12" s="301"/>
      <c r="DQR12" s="301"/>
      <c r="DQS12" s="301"/>
      <c r="DQT12" s="301"/>
      <c r="DQU12" s="301"/>
      <c r="DQV12" s="301"/>
      <c r="DQW12" s="301"/>
      <c r="DQX12" s="301"/>
      <c r="DQY12" s="301"/>
      <c r="DQZ12" s="301"/>
      <c r="DRA12" s="301"/>
      <c r="DRB12" s="301"/>
      <c r="DRC12" s="301"/>
      <c r="DRD12" s="301"/>
      <c r="DRE12" s="301"/>
      <c r="DRF12" s="301"/>
      <c r="DRG12" s="301"/>
      <c r="DRH12" s="301"/>
      <c r="DRI12" s="301"/>
      <c r="DRJ12" s="301"/>
      <c r="DRK12" s="301"/>
      <c r="DRL12" s="301"/>
      <c r="DRM12" s="301"/>
      <c r="DRN12" s="301"/>
      <c r="DRO12" s="301"/>
      <c r="DRP12" s="301"/>
      <c r="DRQ12" s="301"/>
      <c r="DRR12" s="301"/>
      <c r="DRS12" s="301"/>
      <c r="DRT12" s="301"/>
      <c r="DRU12" s="301"/>
      <c r="DRV12" s="301"/>
      <c r="DRW12" s="301"/>
      <c r="DRX12" s="301"/>
      <c r="DRY12" s="301"/>
      <c r="DRZ12" s="301"/>
      <c r="DSA12" s="301"/>
      <c r="DSB12" s="301"/>
      <c r="DSC12" s="301"/>
      <c r="DSD12" s="301"/>
      <c r="DSE12" s="301"/>
      <c r="DSF12" s="301"/>
      <c r="DSG12" s="301"/>
      <c r="DSH12" s="301"/>
      <c r="DSI12" s="301"/>
      <c r="DSJ12" s="301"/>
      <c r="DSK12" s="301"/>
      <c r="DSL12" s="301"/>
      <c r="DSM12" s="301"/>
      <c r="DSN12" s="301"/>
      <c r="DSO12" s="301"/>
      <c r="DSP12" s="301"/>
      <c r="DSQ12" s="301"/>
      <c r="DSR12" s="301"/>
      <c r="DSS12" s="301"/>
      <c r="DST12" s="301"/>
      <c r="DSU12" s="301"/>
      <c r="DSV12" s="301"/>
      <c r="DSW12" s="301"/>
      <c r="DSX12" s="301"/>
      <c r="DSY12" s="301"/>
      <c r="DSZ12" s="301"/>
      <c r="DTA12" s="301"/>
      <c r="DTB12" s="301"/>
      <c r="DTC12" s="301"/>
      <c r="DTD12" s="301"/>
      <c r="DTE12" s="301"/>
      <c r="DTF12" s="301"/>
      <c r="DTG12" s="301"/>
      <c r="DTH12" s="301"/>
      <c r="DTI12" s="301"/>
      <c r="DTJ12" s="301"/>
      <c r="DTK12" s="301"/>
      <c r="DTL12" s="301"/>
      <c r="DTM12" s="301"/>
      <c r="DTN12" s="301"/>
      <c r="DTO12" s="301"/>
      <c r="DTP12" s="301"/>
      <c r="DTQ12" s="301"/>
      <c r="DTR12" s="301"/>
      <c r="DTS12" s="301"/>
      <c r="DTT12" s="301"/>
      <c r="DTU12" s="301"/>
      <c r="DTV12" s="301"/>
      <c r="DTW12" s="301"/>
      <c r="DTX12" s="301"/>
      <c r="DTY12" s="301"/>
      <c r="DTZ12" s="301"/>
      <c r="DUA12" s="301"/>
      <c r="DUB12" s="301"/>
      <c r="DUC12" s="301"/>
      <c r="DUD12" s="301"/>
      <c r="DUE12" s="301"/>
      <c r="DUF12" s="301"/>
      <c r="DUG12" s="301"/>
      <c r="DUH12" s="301"/>
      <c r="DUI12" s="301"/>
      <c r="DUJ12" s="301"/>
      <c r="DUK12" s="301"/>
      <c r="DUL12" s="301"/>
      <c r="DUM12" s="301"/>
      <c r="DUN12" s="301"/>
      <c r="DUO12" s="301"/>
      <c r="DUP12" s="301"/>
      <c r="DUQ12" s="301"/>
      <c r="DUR12" s="301"/>
      <c r="DUS12" s="301"/>
      <c r="DUT12" s="301"/>
      <c r="DUU12" s="301"/>
      <c r="DUV12" s="301"/>
      <c r="DUW12" s="301"/>
      <c r="DUX12" s="301"/>
      <c r="DUY12" s="301"/>
      <c r="DUZ12" s="301"/>
      <c r="DVA12" s="301"/>
      <c r="DVB12" s="301"/>
      <c r="DVC12" s="301"/>
      <c r="DVD12" s="301"/>
      <c r="DVE12" s="301"/>
      <c r="DVF12" s="301"/>
      <c r="DVG12" s="301"/>
      <c r="DVH12" s="301"/>
      <c r="DVI12" s="301"/>
      <c r="DVJ12" s="301"/>
      <c r="DVK12" s="301"/>
      <c r="DVL12" s="301"/>
      <c r="DVM12" s="301"/>
      <c r="DVN12" s="301"/>
      <c r="DVO12" s="301"/>
      <c r="DVP12" s="301"/>
      <c r="DVQ12" s="301"/>
      <c r="DVR12" s="301"/>
      <c r="DVS12" s="301"/>
      <c r="DVT12" s="301"/>
      <c r="DVU12" s="301"/>
      <c r="DVV12" s="301"/>
      <c r="DVW12" s="301"/>
      <c r="DVX12" s="301"/>
      <c r="DVY12" s="301"/>
      <c r="DVZ12" s="301"/>
      <c r="DWA12" s="301"/>
      <c r="DWB12" s="301"/>
      <c r="DWC12" s="301"/>
      <c r="DWD12" s="301"/>
      <c r="DWE12" s="301"/>
      <c r="DWF12" s="301"/>
      <c r="DWG12" s="301"/>
      <c r="DWH12" s="301"/>
      <c r="DWI12" s="301"/>
      <c r="DWJ12" s="301"/>
      <c r="DWK12" s="301"/>
      <c r="DWL12" s="301"/>
      <c r="DWM12" s="301"/>
      <c r="DWN12" s="301"/>
      <c r="DWO12" s="301"/>
      <c r="DWP12" s="301"/>
      <c r="DWQ12" s="301"/>
      <c r="DWR12" s="301"/>
      <c r="DWS12" s="301"/>
      <c r="DWT12" s="301"/>
      <c r="DWU12" s="301"/>
      <c r="DWV12" s="301"/>
      <c r="DWW12" s="301"/>
      <c r="DWX12" s="301"/>
      <c r="DWY12" s="301"/>
      <c r="DWZ12" s="301"/>
      <c r="DXA12" s="301"/>
      <c r="DXB12" s="301"/>
      <c r="DXC12" s="301"/>
      <c r="DXD12" s="301"/>
      <c r="DXE12" s="301"/>
      <c r="DXF12" s="301"/>
      <c r="DXG12" s="301"/>
      <c r="DXH12" s="301"/>
      <c r="DXI12" s="301"/>
      <c r="DXJ12" s="301"/>
      <c r="DXK12" s="301"/>
      <c r="DXL12" s="301"/>
      <c r="DXM12" s="301"/>
      <c r="DXN12" s="301"/>
      <c r="DXO12" s="301"/>
      <c r="DXP12" s="301"/>
      <c r="DXQ12" s="301"/>
      <c r="DXR12" s="301"/>
      <c r="DXS12" s="301"/>
      <c r="DXT12" s="301"/>
      <c r="DXU12" s="301"/>
      <c r="DXV12" s="301"/>
      <c r="DXW12" s="301"/>
      <c r="DXX12" s="301"/>
      <c r="DXY12" s="301"/>
      <c r="DXZ12" s="301"/>
      <c r="DYA12" s="301"/>
      <c r="DYB12" s="301"/>
      <c r="DYC12" s="301"/>
      <c r="DYD12" s="301"/>
      <c r="DYE12" s="301"/>
      <c r="DYF12" s="301"/>
      <c r="DYG12" s="301"/>
      <c r="DYH12" s="301"/>
      <c r="DYI12" s="301"/>
      <c r="DYJ12" s="301"/>
      <c r="DYK12" s="301"/>
      <c r="DYL12" s="301"/>
      <c r="DYM12" s="301"/>
      <c r="DYN12" s="301"/>
      <c r="DYO12" s="301"/>
      <c r="DYP12" s="301"/>
      <c r="DYQ12" s="301"/>
      <c r="DYR12" s="301"/>
      <c r="DYS12" s="301"/>
      <c r="DYT12" s="301"/>
      <c r="DYU12" s="301"/>
      <c r="DYV12" s="301"/>
      <c r="DYW12" s="301"/>
      <c r="DYX12" s="301"/>
      <c r="DYY12" s="301"/>
      <c r="DYZ12" s="301"/>
      <c r="DZA12" s="301"/>
      <c r="DZB12" s="301"/>
      <c r="DZC12" s="301"/>
      <c r="DZD12" s="301"/>
      <c r="DZE12" s="301"/>
      <c r="DZF12" s="301"/>
      <c r="DZG12" s="301"/>
      <c r="DZH12" s="301"/>
      <c r="DZI12" s="301"/>
      <c r="DZJ12" s="301"/>
      <c r="DZK12" s="301"/>
      <c r="DZL12" s="301"/>
      <c r="DZM12" s="301"/>
      <c r="DZN12" s="301"/>
      <c r="DZO12" s="301"/>
      <c r="DZP12" s="301"/>
      <c r="DZQ12" s="301"/>
      <c r="DZR12" s="301"/>
      <c r="DZS12" s="301"/>
      <c r="DZT12" s="301"/>
      <c r="DZU12" s="301"/>
      <c r="DZV12" s="301"/>
      <c r="DZW12" s="301"/>
      <c r="DZX12" s="301"/>
      <c r="DZY12" s="301"/>
      <c r="DZZ12" s="301"/>
      <c r="EAA12" s="301"/>
      <c r="EAB12" s="301"/>
      <c r="EAC12" s="301"/>
      <c r="EAD12" s="301"/>
      <c r="EAE12" s="301"/>
      <c r="EAF12" s="301"/>
      <c r="EAG12" s="301"/>
      <c r="EAH12" s="301"/>
      <c r="EAI12" s="301"/>
      <c r="EAJ12" s="301"/>
      <c r="EAK12" s="301"/>
      <c r="EAL12" s="301"/>
      <c r="EAM12" s="301"/>
      <c r="EAN12" s="301"/>
      <c r="EAO12" s="301"/>
      <c r="EAP12" s="301"/>
      <c r="EAQ12" s="301"/>
      <c r="EAR12" s="301"/>
      <c r="EAS12" s="301"/>
      <c r="EAT12" s="301"/>
      <c r="EAU12" s="301"/>
      <c r="EAV12" s="301"/>
      <c r="EAW12" s="301"/>
      <c r="EAX12" s="301"/>
      <c r="EAY12" s="301"/>
      <c r="EAZ12" s="301"/>
      <c r="EBA12" s="301"/>
      <c r="EBB12" s="301"/>
      <c r="EBC12" s="301"/>
      <c r="EBD12" s="301"/>
      <c r="EBE12" s="301"/>
      <c r="EBF12" s="301"/>
      <c r="EBG12" s="301"/>
      <c r="EBH12" s="301"/>
      <c r="EBI12" s="301"/>
      <c r="EBJ12" s="301"/>
      <c r="EBK12" s="301"/>
      <c r="EBL12" s="301"/>
      <c r="EBM12" s="301"/>
      <c r="EBN12" s="301"/>
      <c r="EBO12" s="301"/>
      <c r="EBP12" s="301"/>
      <c r="EBQ12" s="301"/>
      <c r="EBR12" s="301"/>
      <c r="EBS12" s="301"/>
      <c r="EBT12" s="301"/>
      <c r="EBU12" s="301"/>
      <c r="EBV12" s="301"/>
      <c r="EBW12" s="301"/>
      <c r="EBX12" s="301"/>
      <c r="EBY12" s="301"/>
      <c r="EBZ12" s="301"/>
      <c r="ECA12" s="301"/>
      <c r="ECB12" s="301"/>
      <c r="ECC12" s="301"/>
      <c r="ECD12" s="301"/>
      <c r="ECE12" s="301"/>
      <c r="ECF12" s="301"/>
      <c r="ECG12" s="301"/>
      <c r="ECH12" s="301"/>
      <c r="ECI12" s="301"/>
      <c r="ECJ12" s="301"/>
      <c r="ECK12" s="301"/>
      <c r="ECL12" s="301"/>
      <c r="ECM12" s="301"/>
      <c r="ECN12" s="301"/>
      <c r="ECO12" s="301"/>
      <c r="ECP12" s="301"/>
      <c r="ECQ12" s="301"/>
      <c r="ECR12" s="301"/>
      <c r="ECS12" s="301"/>
      <c r="ECT12" s="301"/>
      <c r="ECU12" s="301"/>
      <c r="ECV12" s="301"/>
      <c r="ECW12" s="301"/>
      <c r="ECX12" s="301"/>
      <c r="ECY12" s="301"/>
      <c r="ECZ12" s="301"/>
      <c r="EDA12" s="301"/>
      <c r="EDB12" s="301"/>
      <c r="EDC12" s="301"/>
      <c r="EDD12" s="301"/>
      <c r="EDE12" s="301"/>
      <c r="EDF12" s="301"/>
      <c r="EDG12" s="301"/>
      <c r="EDH12" s="301"/>
      <c r="EDI12" s="301"/>
      <c r="EDJ12" s="301"/>
      <c r="EDK12" s="301"/>
      <c r="EDL12" s="301"/>
      <c r="EDM12" s="301"/>
      <c r="EDN12" s="301"/>
      <c r="EDO12" s="301"/>
      <c r="EDP12" s="301"/>
      <c r="EDQ12" s="301"/>
      <c r="EDR12" s="301"/>
      <c r="EDS12" s="301"/>
      <c r="EDT12" s="301"/>
      <c r="EDU12" s="301"/>
      <c r="EDV12" s="301"/>
      <c r="EDW12" s="301"/>
      <c r="EDX12" s="301"/>
      <c r="EDY12" s="301"/>
      <c r="EDZ12" s="301"/>
      <c r="EEA12" s="301"/>
      <c r="EEB12" s="301"/>
      <c r="EEC12" s="301"/>
      <c r="EED12" s="301"/>
      <c r="EEE12" s="301"/>
      <c r="EEF12" s="301"/>
      <c r="EEG12" s="301"/>
      <c r="EEH12" s="301"/>
      <c r="EEI12" s="301"/>
      <c r="EEJ12" s="301"/>
      <c r="EEK12" s="301"/>
      <c r="EEL12" s="301"/>
      <c r="EEM12" s="301"/>
      <c r="EEN12" s="301"/>
      <c r="EEO12" s="301"/>
      <c r="EEP12" s="301"/>
      <c r="EEQ12" s="301"/>
      <c r="EER12" s="301"/>
      <c r="EES12" s="301"/>
      <c r="EET12" s="301"/>
      <c r="EEU12" s="301"/>
      <c r="EEV12" s="301"/>
      <c r="EEW12" s="301"/>
      <c r="EEX12" s="301"/>
      <c r="EEY12" s="301"/>
      <c r="EEZ12" s="301"/>
      <c r="EFA12" s="301"/>
      <c r="EFB12" s="301"/>
      <c r="EFC12" s="301"/>
      <c r="EFD12" s="301"/>
      <c r="EFE12" s="301"/>
      <c r="EFF12" s="301"/>
      <c r="EFG12" s="301"/>
      <c r="EFH12" s="301"/>
      <c r="EFI12" s="301"/>
      <c r="EFJ12" s="301"/>
      <c r="EFK12" s="301"/>
      <c r="EFL12" s="301"/>
      <c r="EFM12" s="301"/>
      <c r="EFN12" s="301"/>
      <c r="EFO12" s="301"/>
      <c r="EFP12" s="301"/>
      <c r="EFQ12" s="301"/>
      <c r="EFR12" s="301"/>
      <c r="EFS12" s="301"/>
      <c r="EFT12" s="301"/>
      <c r="EFU12" s="301"/>
      <c r="EFV12" s="301"/>
      <c r="EFW12" s="301"/>
      <c r="EFX12" s="301"/>
      <c r="EFY12" s="301"/>
      <c r="EFZ12" s="301"/>
      <c r="EGA12" s="301"/>
      <c r="EGB12" s="301"/>
      <c r="EGC12" s="301"/>
      <c r="EGD12" s="301"/>
      <c r="EGE12" s="301"/>
      <c r="EGF12" s="301"/>
      <c r="EGG12" s="301"/>
      <c r="EGH12" s="301"/>
      <c r="EGI12" s="301"/>
      <c r="EGJ12" s="301"/>
      <c r="EGK12" s="301"/>
      <c r="EGL12" s="301"/>
      <c r="EGM12" s="301"/>
      <c r="EGN12" s="301"/>
      <c r="EGO12" s="301"/>
      <c r="EGP12" s="301"/>
      <c r="EGQ12" s="301"/>
      <c r="EGR12" s="301"/>
      <c r="EGS12" s="301"/>
      <c r="EGT12" s="301"/>
      <c r="EGU12" s="301"/>
      <c r="EGV12" s="301"/>
      <c r="EGW12" s="301"/>
      <c r="EGX12" s="301"/>
      <c r="EGY12" s="301"/>
      <c r="EGZ12" s="301"/>
      <c r="EHA12" s="301"/>
      <c r="EHB12" s="301"/>
      <c r="EHC12" s="301"/>
      <c r="EHD12" s="301"/>
      <c r="EHE12" s="301"/>
      <c r="EHF12" s="301"/>
      <c r="EHG12" s="301"/>
      <c r="EHH12" s="301"/>
      <c r="EHI12" s="301"/>
      <c r="EHJ12" s="301"/>
      <c r="EHK12" s="301"/>
      <c r="EHL12" s="301"/>
      <c r="EHM12" s="301"/>
      <c r="EHN12" s="301"/>
      <c r="EHO12" s="301"/>
      <c r="EHP12" s="301"/>
      <c r="EHQ12" s="301"/>
      <c r="EHR12" s="301"/>
      <c r="EHS12" s="301"/>
      <c r="EHT12" s="301"/>
      <c r="EHU12" s="301"/>
      <c r="EHV12" s="301"/>
      <c r="EHW12" s="301"/>
      <c r="EHX12" s="301"/>
      <c r="EHY12" s="301"/>
      <c r="EHZ12" s="301"/>
      <c r="EIA12" s="301"/>
      <c r="EIB12" s="301"/>
      <c r="EIC12" s="301"/>
      <c r="EID12" s="301"/>
      <c r="EIE12" s="301"/>
      <c r="EIF12" s="301"/>
      <c r="EIG12" s="301"/>
      <c r="EIH12" s="301"/>
      <c r="EII12" s="301"/>
      <c r="EIJ12" s="301"/>
      <c r="EIK12" s="301"/>
      <c r="EIL12" s="301"/>
      <c r="EIM12" s="301"/>
      <c r="EIN12" s="301"/>
      <c r="EIO12" s="301"/>
      <c r="EIP12" s="301"/>
      <c r="EIQ12" s="301"/>
      <c r="EIR12" s="301"/>
      <c r="EIS12" s="301"/>
      <c r="EIT12" s="301"/>
      <c r="EIU12" s="301"/>
      <c r="EIV12" s="301"/>
      <c r="EIW12" s="301"/>
      <c r="EIX12" s="301"/>
      <c r="EIY12" s="301"/>
      <c r="EIZ12" s="301"/>
      <c r="EJA12" s="301"/>
      <c r="EJB12" s="301"/>
      <c r="EJC12" s="301"/>
      <c r="EJD12" s="301"/>
      <c r="EJE12" s="301"/>
      <c r="EJF12" s="301"/>
      <c r="EJG12" s="301"/>
      <c r="EJH12" s="301"/>
      <c r="EJI12" s="301"/>
      <c r="EJJ12" s="301"/>
      <c r="EJK12" s="301"/>
      <c r="EJL12" s="301"/>
      <c r="EJM12" s="301"/>
      <c r="EJN12" s="301"/>
      <c r="EJO12" s="301"/>
      <c r="EJP12" s="301"/>
      <c r="EJQ12" s="301"/>
      <c r="EJR12" s="301"/>
      <c r="EJS12" s="301"/>
      <c r="EJT12" s="301"/>
      <c r="EJU12" s="301"/>
      <c r="EJV12" s="301"/>
      <c r="EJW12" s="301"/>
      <c r="EJX12" s="301"/>
      <c r="EJY12" s="301"/>
      <c r="EJZ12" s="301"/>
      <c r="EKA12" s="301"/>
      <c r="EKB12" s="301"/>
      <c r="EKC12" s="301"/>
      <c r="EKD12" s="301"/>
      <c r="EKE12" s="301"/>
      <c r="EKF12" s="301"/>
      <c r="EKG12" s="301"/>
      <c r="EKH12" s="301"/>
      <c r="EKI12" s="301"/>
      <c r="EKJ12" s="301"/>
      <c r="EKK12" s="301"/>
      <c r="EKL12" s="301"/>
      <c r="EKM12" s="301"/>
      <c r="EKN12" s="301"/>
      <c r="EKO12" s="301"/>
      <c r="EKP12" s="301"/>
      <c r="EKQ12" s="301"/>
      <c r="EKR12" s="301"/>
      <c r="EKS12" s="301"/>
      <c r="EKT12" s="301"/>
      <c r="EKU12" s="301"/>
      <c r="EKV12" s="301"/>
      <c r="EKW12" s="301"/>
      <c r="EKX12" s="301"/>
      <c r="EKY12" s="301"/>
      <c r="EKZ12" s="301"/>
      <c r="ELA12" s="301"/>
      <c r="ELB12" s="301"/>
      <c r="ELC12" s="301"/>
      <c r="ELD12" s="301"/>
      <c r="ELE12" s="301"/>
      <c r="ELF12" s="301"/>
      <c r="ELG12" s="301"/>
      <c r="ELH12" s="301"/>
      <c r="ELI12" s="301"/>
      <c r="ELJ12" s="301"/>
      <c r="ELK12" s="301"/>
      <c r="ELL12" s="301"/>
      <c r="ELM12" s="301"/>
      <c r="ELN12" s="301"/>
      <c r="ELO12" s="301"/>
      <c r="ELP12" s="301"/>
      <c r="ELQ12" s="301"/>
      <c r="ELR12" s="301"/>
      <c r="ELS12" s="301"/>
      <c r="ELT12" s="301"/>
      <c r="ELU12" s="301"/>
      <c r="ELV12" s="301"/>
      <c r="ELW12" s="301"/>
      <c r="ELX12" s="301"/>
      <c r="ELY12" s="301"/>
      <c r="ELZ12" s="301"/>
      <c r="EMA12" s="301"/>
      <c r="EMB12" s="301"/>
      <c r="EMC12" s="301"/>
      <c r="EMD12" s="301"/>
      <c r="EME12" s="301"/>
      <c r="EMF12" s="301"/>
      <c r="EMG12" s="301"/>
      <c r="EMH12" s="301"/>
      <c r="EMI12" s="301"/>
      <c r="EMJ12" s="301"/>
      <c r="EMK12" s="301"/>
      <c r="EML12" s="301"/>
      <c r="EMM12" s="301"/>
      <c r="EMN12" s="301"/>
      <c r="EMO12" s="301"/>
      <c r="EMP12" s="301"/>
      <c r="EMQ12" s="301"/>
      <c r="EMR12" s="301"/>
      <c r="EMS12" s="301"/>
      <c r="EMT12" s="301"/>
      <c r="EMU12" s="301"/>
      <c r="EMV12" s="301"/>
      <c r="EMW12" s="301"/>
      <c r="EMX12" s="301"/>
      <c r="EMY12" s="301"/>
      <c r="EMZ12" s="301"/>
      <c r="ENA12" s="301"/>
      <c r="ENB12" s="301"/>
      <c r="ENC12" s="301"/>
      <c r="END12" s="301"/>
      <c r="ENE12" s="301"/>
      <c r="ENF12" s="301"/>
      <c r="ENG12" s="301"/>
      <c r="ENH12" s="301"/>
      <c r="ENI12" s="301"/>
      <c r="ENJ12" s="301"/>
      <c r="ENK12" s="301"/>
      <c r="ENL12" s="301"/>
      <c r="ENM12" s="301"/>
      <c r="ENN12" s="301"/>
      <c r="ENO12" s="301"/>
      <c r="ENP12" s="301"/>
      <c r="ENQ12" s="301"/>
      <c r="ENR12" s="301"/>
      <c r="ENS12" s="301"/>
      <c r="ENT12" s="301"/>
      <c r="ENU12" s="301"/>
      <c r="ENV12" s="301"/>
      <c r="ENW12" s="301"/>
      <c r="ENX12" s="301"/>
      <c r="ENY12" s="301"/>
      <c r="ENZ12" s="301"/>
      <c r="EOA12" s="301"/>
      <c r="EOB12" s="301"/>
      <c r="EOC12" s="301"/>
      <c r="EOD12" s="301"/>
      <c r="EOE12" s="301"/>
      <c r="EOF12" s="301"/>
      <c r="EOG12" s="301"/>
      <c r="EOH12" s="301"/>
      <c r="EOI12" s="301"/>
      <c r="EOJ12" s="301"/>
      <c r="EOK12" s="301"/>
      <c r="EOL12" s="301"/>
      <c r="EOM12" s="301"/>
      <c r="EON12" s="301"/>
      <c r="EOO12" s="301"/>
      <c r="EOP12" s="301"/>
      <c r="EOQ12" s="301"/>
      <c r="EOR12" s="301"/>
      <c r="EOS12" s="301"/>
      <c r="EOT12" s="301"/>
      <c r="EOU12" s="301"/>
      <c r="EOV12" s="301"/>
      <c r="EOW12" s="301"/>
      <c r="EOX12" s="301"/>
      <c r="EOY12" s="301"/>
      <c r="EOZ12" s="301"/>
      <c r="EPA12" s="301"/>
      <c r="EPB12" s="301"/>
      <c r="EPC12" s="301"/>
      <c r="EPD12" s="301"/>
      <c r="EPE12" s="301"/>
      <c r="EPF12" s="301"/>
      <c r="EPG12" s="301"/>
      <c r="EPH12" s="301"/>
      <c r="EPI12" s="301"/>
      <c r="EPJ12" s="301"/>
      <c r="EPK12" s="301"/>
      <c r="EPL12" s="301"/>
      <c r="EPM12" s="301"/>
      <c r="EPN12" s="301"/>
      <c r="EPO12" s="301"/>
      <c r="EPP12" s="301"/>
      <c r="EPQ12" s="301"/>
      <c r="EPR12" s="301"/>
      <c r="EPS12" s="301"/>
      <c r="EPT12" s="301"/>
      <c r="EPU12" s="301"/>
      <c r="EPV12" s="301"/>
      <c r="EPW12" s="301"/>
      <c r="EPX12" s="301"/>
      <c r="EPY12" s="301"/>
      <c r="EPZ12" s="301"/>
      <c r="EQA12" s="301"/>
      <c r="EQB12" s="301"/>
      <c r="EQC12" s="301"/>
      <c r="EQD12" s="301"/>
      <c r="EQE12" s="301"/>
      <c r="EQF12" s="301"/>
      <c r="EQG12" s="301"/>
      <c r="EQH12" s="301"/>
      <c r="EQI12" s="301"/>
      <c r="EQJ12" s="301"/>
      <c r="EQK12" s="301"/>
      <c r="EQL12" s="301"/>
      <c r="EQM12" s="301"/>
      <c r="EQN12" s="301"/>
      <c r="EQO12" s="301"/>
      <c r="EQP12" s="301"/>
      <c r="EQQ12" s="301"/>
      <c r="EQR12" s="301"/>
      <c r="EQS12" s="301"/>
      <c r="EQT12" s="301"/>
      <c r="EQU12" s="301"/>
      <c r="EQV12" s="301"/>
      <c r="EQW12" s="301"/>
      <c r="EQX12" s="301"/>
      <c r="EQY12" s="301"/>
      <c r="EQZ12" s="301"/>
      <c r="ERA12" s="301"/>
      <c r="ERB12" s="301"/>
      <c r="ERC12" s="301"/>
      <c r="ERD12" s="301"/>
      <c r="ERE12" s="301"/>
      <c r="ERF12" s="301"/>
      <c r="ERG12" s="301"/>
      <c r="ERH12" s="301"/>
      <c r="ERI12" s="301"/>
      <c r="ERJ12" s="301"/>
      <c r="ERK12" s="301"/>
      <c r="ERL12" s="301"/>
      <c r="ERM12" s="301"/>
      <c r="ERN12" s="301"/>
      <c r="ERO12" s="301"/>
      <c r="ERP12" s="301"/>
      <c r="ERQ12" s="301"/>
      <c r="ERR12" s="301"/>
      <c r="ERS12" s="301"/>
      <c r="ERT12" s="301"/>
      <c r="ERU12" s="301"/>
      <c r="ERV12" s="301"/>
      <c r="ERW12" s="301"/>
      <c r="ERX12" s="301"/>
      <c r="ERY12" s="301"/>
      <c r="ERZ12" s="301"/>
      <c r="ESA12" s="301"/>
      <c r="ESB12" s="301"/>
      <c r="ESC12" s="301"/>
      <c r="ESD12" s="301"/>
      <c r="ESE12" s="301"/>
      <c r="ESF12" s="301"/>
      <c r="ESG12" s="301"/>
      <c r="ESH12" s="301"/>
      <c r="ESI12" s="301"/>
      <c r="ESJ12" s="301"/>
      <c r="ESK12" s="301"/>
      <c r="ESL12" s="301"/>
      <c r="ESM12" s="301"/>
      <c r="ESN12" s="301"/>
      <c r="ESO12" s="301"/>
      <c r="ESP12" s="301"/>
      <c r="ESQ12" s="301"/>
      <c r="ESR12" s="301"/>
      <c r="ESS12" s="301"/>
      <c r="EST12" s="301"/>
      <c r="ESU12" s="301"/>
      <c r="ESV12" s="301"/>
      <c r="ESW12" s="301"/>
      <c r="ESX12" s="301"/>
      <c r="ESY12" s="301"/>
      <c r="ESZ12" s="301"/>
      <c r="ETA12" s="301"/>
      <c r="ETB12" s="301"/>
      <c r="ETC12" s="301"/>
      <c r="ETD12" s="301"/>
      <c r="ETE12" s="301"/>
      <c r="ETF12" s="301"/>
      <c r="ETG12" s="301"/>
      <c r="ETH12" s="301"/>
      <c r="ETI12" s="301"/>
      <c r="ETJ12" s="301"/>
      <c r="ETK12" s="301"/>
      <c r="ETL12" s="301"/>
      <c r="ETM12" s="301"/>
      <c r="ETN12" s="301"/>
      <c r="ETO12" s="301"/>
      <c r="ETP12" s="301"/>
      <c r="ETQ12" s="301"/>
      <c r="ETR12" s="301"/>
      <c r="ETS12" s="301"/>
      <c r="ETT12" s="301"/>
      <c r="ETU12" s="301"/>
      <c r="ETV12" s="301"/>
      <c r="ETW12" s="301"/>
      <c r="ETX12" s="301"/>
      <c r="ETY12" s="301"/>
      <c r="ETZ12" s="301"/>
      <c r="EUA12" s="301"/>
      <c r="EUB12" s="301"/>
      <c r="EUC12" s="301"/>
      <c r="EUD12" s="301"/>
      <c r="EUE12" s="301"/>
      <c r="EUF12" s="301"/>
      <c r="EUG12" s="301"/>
      <c r="EUH12" s="301"/>
      <c r="EUI12" s="301"/>
      <c r="EUJ12" s="301"/>
      <c r="EUK12" s="301"/>
      <c r="EUL12" s="301"/>
      <c r="EUM12" s="301"/>
      <c r="EUN12" s="301"/>
      <c r="EUO12" s="301"/>
      <c r="EUP12" s="301"/>
      <c r="EUQ12" s="301"/>
      <c r="EUR12" s="301"/>
      <c r="EUS12" s="301"/>
      <c r="EUT12" s="301"/>
      <c r="EUU12" s="301"/>
      <c r="EUV12" s="301"/>
      <c r="EUW12" s="301"/>
      <c r="EUX12" s="301"/>
      <c r="EUY12" s="301"/>
      <c r="EUZ12" s="301"/>
      <c r="EVA12" s="301"/>
      <c r="EVB12" s="301"/>
      <c r="EVC12" s="301"/>
      <c r="EVD12" s="301"/>
      <c r="EVE12" s="301"/>
      <c r="EVF12" s="301"/>
      <c r="EVG12" s="301"/>
      <c r="EVH12" s="301"/>
      <c r="EVI12" s="301"/>
      <c r="EVJ12" s="301"/>
      <c r="EVK12" s="301"/>
      <c r="EVL12" s="301"/>
      <c r="EVM12" s="301"/>
      <c r="EVN12" s="301"/>
      <c r="EVO12" s="301"/>
      <c r="EVP12" s="301"/>
      <c r="EVQ12" s="301"/>
      <c r="EVR12" s="301"/>
      <c r="EVS12" s="301"/>
      <c r="EVT12" s="301"/>
      <c r="EVU12" s="301"/>
      <c r="EVV12" s="301"/>
      <c r="EVW12" s="301"/>
      <c r="EVX12" s="301"/>
      <c r="EVY12" s="301"/>
      <c r="EVZ12" s="301"/>
      <c r="EWA12" s="301"/>
      <c r="EWB12" s="301"/>
      <c r="EWC12" s="301"/>
      <c r="EWD12" s="301"/>
      <c r="EWE12" s="301"/>
      <c r="EWF12" s="301"/>
      <c r="EWG12" s="301"/>
      <c r="EWH12" s="301"/>
      <c r="EWI12" s="301"/>
      <c r="EWJ12" s="301"/>
      <c r="EWK12" s="301"/>
      <c r="EWL12" s="301"/>
      <c r="EWM12" s="301"/>
      <c r="EWN12" s="301"/>
      <c r="EWO12" s="301"/>
      <c r="EWP12" s="301"/>
    </row>
    <row r="13" spans="1:3994" s="108" customFormat="1" ht="36">
      <c r="A13" s="835"/>
      <c r="B13" s="95">
        <v>20</v>
      </c>
      <c r="C13" s="95" t="s">
        <v>192</v>
      </c>
      <c r="D13" s="96" t="s">
        <v>193</v>
      </c>
      <c r="E13" s="95" t="s">
        <v>194</v>
      </c>
      <c r="F13" s="96" t="s">
        <v>213</v>
      </c>
      <c r="G13" s="95" t="s">
        <v>214</v>
      </c>
      <c r="H13" s="97" t="s">
        <v>197</v>
      </c>
      <c r="I13" s="98" t="s">
        <v>198</v>
      </c>
      <c r="J13" s="98">
        <v>3033314</v>
      </c>
      <c r="K13" s="111" t="s">
        <v>217</v>
      </c>
      <c r="L13" s="100" t="s">
        <v>209</v>
      </c>
      <c r="M13" s="98">
        <v>5000030</v>
      </c>
      <c r="N13" s="111" t="s">
        <v>218</v>
      </c>
      <c r="O13" s="100" t="s">
        <v>209</v>
      </c>
      <c r="P13" s="101">
        <f>'[1]PROGRAMACION ANUAL -2012'!$AA$256</f>
        <v>780</v>
      </c>
      <c r="Q13" s="110"/>
      <c r="R13" s="109"/>
      <c r="S13" s="104"/>
      <c r="T13" s="105"/>
      <c r="U13" s="106"/>
      <c r="V13" s="107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301"/>
      <c r="CW13" s="301"/>
      <c r="CX13" s="301"/>
      <c r="CY13" s="301"/>
      <c r="CZ13" s="301"/>
      <c r="DA13" s="301"/>
      <c r="DB13" s="301"/>
      <c r="DC13" s="301"/>
      <c r="DD13" s="301"/>
      <c r="DE13" s="301"/>
      <c r="DF13" s="301"/>
      <c r="DG13" s="301"/>
      <c r="DH13" s="301"/>
      <c r="DI13" s="301"/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1"/>
      <c r="ET13" s="301"/>
      <c r="EU13" s="301"/>
      <c r="EV13" s="301"/>
      <c r="EW13" s="301"/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301"/>
      <c r="FW13" s="301"/>
      <c r="FX13" s="301"/>
      <c r="FY13" s="301"/>
      <c r="FZ13" s="301"/>
      <c r="GA13" s="301"/>
      <c r="GB13" s="301"/>
      <c r="GC13" s="301"/>
      <c r="GD13" s="301"/>
      <c r="GE13" s="301"/>
      <c r="GF13" s="301"/>
      <c r="GG13" s="301"/>
      <c r="GH13" s="301"/>
      <c r="GI13" s="301"/>
      <c r="GJ13" s="301"/>
      <c r="GK13" s="301"/>
      <c r="GL13" s="301"/>
      <c r="GM13" s="301"/>
      <c r="GN13" s="301"/>
      <c r="GO13" s="301"/>
      <c r="GP13" s="301"/>
      <c r="GQ13" s="301"/>
      <c r="GR13" s="301"/>
      <c r="GS13" s="301"/>
      <c r="GT13" s="301"/>
      <c r="GU13" s="301"/>
      <c r="GV13" s="301"/>
      <c r="GW13" s="301"/>
      <c r="GX13" s="301"/>
      <c r="GY13" s="301"/>
      <c r="GZ13" s="301"/>
      <c r="HA13" s="301"/>
      <c r="HB13" s="301"/>
      <c r="HC13" s="301"/>
      <c r="HD13" s="301"/>
      <c r="HE13" s="301"/>
      <c r="HF13" s="301"/>
      <c r="HG13" s="301"/>
      <c r="HH13" s="301"/>
      <c r="HI13" s="301"/>
      <c r="HJ13" s="301"/>
      <c r="HK13" s="301"/>
      <c r="HL13" s="301"/>
      <c r="HM13" s="301"/>
      <c r="HN13" s="301"/>
      <c r="HO13" s="301"/>
      <c r="HP13" s="301"/>
      <c r="HQ13" s="301"/>
      <c r="HR13" s="301"/>
      <c r="HS13" s="301"/>
      <c r="HT13" s="301"/>
      <c r="HU13" s="301"/>
      <c r="HV13" s="301"/>
      <c r="HW13" s="301"/>
      <c r="HX13" s="301"/>
      <c r="HY13" s="301"/>
      <c r="HZ13" s="301"/>
      <c r="IA13" s="301"/>
      <c r="IB13" s="301"/>
      <c r="IC13" s="301"/>
      <c r="ID13" s="301"/>
      <c r="IE13" s="301"/>
      <c r="IF13" s="301"/>
      <c r="IG13" s="301"/>
      <c r="IH13" s="301"/>
      <c r="II13" s="301"/>
      <c r="IJ13" s="301"/>
      <c r="IK13" s="301"/>
      <c r="IL13" s="301"/>
      <c r="IM13" s="301"/>
      <c r="IN13" s="301"/>
      <c r="IO13" s="301"/>
      <c r="IP13" s="301"/>
      <c r="IQ13" s="301"/>
      <c r="IR13" s="301"/>
      <c r="IS13" s="301"/>
      <c r="IT13" s="301"/>
      <c r="IU13" s="301"/>
      <c r="IV13" s="301"/>
      <c r="IW13" s="301"/>
      <c r="IX13" s="301"/>
      <c r="IY13" s="301"/>
      <c r="IZ13" s="301"/>
      <c r="JA13" s="301"/>
      <c r="JB13" s="301"/>
      <c r="JC13" s="301"/>
      <c r="JD13" s="301"/>
      <c r="JE13" s="301"/>
      <c r="JF13" s="301"/>
      <c r="JG13" s="301"/>
      <c r="JH13" s="301"/>
      <c r="JI13" s="301"/>
      <c r="JJ13" s="301"/>
      <c r="JK13" s="301"/>
      <c r="JL13" s="301"/>
      <c r="JM13" s="301"/>
      <c r="JN13" s="301"/>
      <c r="JO13" s="301"/>
      <c r="JP13" s="301"/>
      <c r="JQ13" s="301"/>
      <c r="JR13" s="301"/>
      <c r="JS13" s="301"/>
      <c r="JT13" s="301"/>
      <c r="JU13" s="301"/>
      <c r="JV13" s="301"/>
      <c r="JW13" s="301"/>
      <c r="JX13" s="301"/>
      <c r="JY13" s="301"/>
      <c r="JZ13" s="301"/>
      <c r="KA13" s="301"/>
      <c r="KB13" s="301"/>
      <c r="KC13" s="301"/>
      <c r="KD13" s="301"/>
      <c r="KE13" s="301"/>
      <c r="KF13" s="301"/>
      <c r="KG13" s="301"/>
      <c r="KH13" s="301"/>
      <c r="KI13" s="301"/>
      <c r="KJ13" s="301"/>
      <c r="KK13" s="301"/>
      <c r="KL13" s="301"/>
      <c r="KM13" s="301"/>
      <c r="KN13" s="301"/>
      <c r="KO13" s="301"/>
      <c r="KP13" s="301"/>
      <c r="KQ13" s="301"/>
      <c r="KR13" s="301"/>
      <c r="KS13" s="301"/>
      <c r="KT13" s="301"/>
      <c r="KU13" s="301"/>
      <c r="KV13" s="301"/>
      <c r="KW13" s="301"/>
      <c r="KX13" s="301"/>
      <c r="KY13" s="301"/>
      <c r="KZ13" s="301"/>
      <c r="LA13" s="301"/>
      <c r="LB13" s="301"/>
      <c r="LC13" s="301"/>
      <c r="LD13" s="301"/>
      <c r="LE13" s="301"/>
      <c r="LF13" s="301"/>
      <c r="LG13" s="301"/>
      <c r="LH13" s="301"/>
      <c r="LI13" s="301"/>
      <c r="LJ13" s="301"/>
      <c r="LK13" s="301"/>
      <c r="LL13" s="301"/>
      <c r="LM13" s="301"/>
      <c r="LN13" s="301"/>
      <c r="LO13" s="301"/>
      <c r="LP13" s="301"/>
      <c r="LQ13" s="301"/>
      <c r="LR13" s="301"/>
      <c r="LS13" s="301"/>
      <c r="LT13" s="301"/>
      <c r="LU13" s="301"/>
      <c r="LV13" s="301"/>
      <c r="LW13" s="301"/>
      <c r="LX13" s="301"/>
      <c r="LY13" s="301"/>
      <c r="LZ13" s="301"/>
      <c r="MA13" s="301"/>
      <c r="MB13" s="301"/>
      <c r="MC13" s="301"/>
      <c r="MD13" s="301"/>
      <c r="ME13" s="301"/>
      <c r="MF13" s="301"/>
      <c r="MG13" s="301"/>
      <c r="MH13" s="301"/>
      <c r="MI13" s="301"/>
      <c r="MJ13" s="301"/>
      <c r="MK13" s="301"/>
      <c r="ML13" s="301"/>
      <c r="MM13" s="301"/>
      <c r="MN13" s="301"/>
      <c r="MO13" s="301"/>
      <c r="MP13" s="301"/>
      <c r="MQ13" s="301"/>
      <c r="MR13" s="301"/>
      <c r="MS13" s="301"/>
      <c r="MT13" s="301"/>
      <c r="MU13" s="301"/>
      <c r="MV13" s="301"/>
      <c r="MW13" s="301"/>
      <c r="MX13" s="301"/>
      <c r="MY13" s="301"/>
      <c r="MZ13" s="301"/>
      <c r="NA13" s="301"/>
      <c r="NB13" s="301"/>
      <c r="NC13" s="301"/>
      <c r="ND13" s="301"/>
      <c r="NE13" s="301"/>
      <c r="NF13" s="301"/>
      <c r="NG13" s="301"/>
      <c r="NH13" s="301"/>
      <c r="NI13" s="301"/>
      <c r="NJ13" s="301"/>
      <c r="NK13" s="301"/>
      <c r="NL13" s="301"/>
      <c r="NM13" s="301"/>
      <c r="NN13" s="301"/>
      <c r="NO13" s="301"/>
      <c r="NP13" s="301"/>
      <c r="NQ13" s="301"/>
      <c r="NR13" s="301"/>
      <c r="NS13" s="301"/>
      <c r="NT13" s="301"/>
      <c r="NU13" s="301"/>
      <c r="NV13" s="301"/>
      <c r="NW13" s="301"/>
      <c r="NX13" s="301"/>
      <c r="NY13" s="301"/>
      <c r="NZ13" s="301"/>
      <c r="OA13" s="301"/>
      <c r="OB13" s="301"/>
      <c r="OC13" s="301"/>
      <c r="OD13" s="301"/>
      <c r="OE13" s="301"/>
      <c r="OF13" s="301"/>
      <c r="OG13" s="301"/>
      <c r="OH13" s="301"/>
      <c r="OI13" s="301"/>
      <c r="OJ13" s="301"/>
      <c r="OK13" s="301"/>
      <c r="OL13" s="301"/>
      <c r="OM13" s="301"/>
      <c r="ON13" s="301"/>
      <c r="OO13" s="301"/>
      <c r="OP13" s="301"/>
      <c r="OQ13" s="301"/>
      <c r="OR13" s="301"/>
      <c r="OS13" s="301"/>
      <c r="OT13" s="301"/>
      <c r="OU13" s="301"/>
      <c r="OV13" s="301"/>
      <c r="OW13" s="301"/>
      <c r="OX13" s="301"/>
      <c r="OY13" s="301"/>
      <c r="OZ13" s="301"/>
      <c r="PA13" s="301"/>
      <c r="PB13" s="301"/>
      <c r="PC13" s="301"/>
      <c r="PD13" s="301"/>
      <c r="PE13" s="301"/>
      <c r="PF13" s="301"/>
      <c r="PG13" s="301"/>
      <c r="PH13" s="301"/>
      <c r="PI13" s="301"/>
      <c r="PJ13" s="301"/>
      <c r="PK13" s="301"/>
      <c r="PL13" s="301"/>
      <c r="PM13" s="301"/>
      <c r="PN13" s="301"/>
      <c r="PO13" s="301"/>
      <c r="PP13" s="301"/>
      <c r="PQ13" s="301"/>
      <c r="PR13" s="301"/>
      <c r="PS13" s="301"/>
      <c r="PT13" s="301"/>
      <c r="PU13" s="301"/>
      <c r="PV13" s="301"/>
      <c r="PW13" s="301"/>
      <c r="PX13" s="301"/>
      <c r="PY13" s="301"/>
      <c r="PZ13" s="301"/>
      <c r="QA13" s="301"/>
      <c r="QB13" s="301"/>
      <c r="QC13" s="301"/>
      <c r="QD13" s="301"/>
      <c r="QE13" s="301"/>
      <c r="QF13" s="301"/>
      <c r="QG13" s="301"/>
      <c r="QH13" s="301"/>
      <c r="QI13" s="301"/>
      <c r="QJ13" s="301"/>
      <c r="QK13" s="301"/>
      <c r="QL13" s="301"/>
      <c r="QM13" s="301"/>
      <c r="QN13" s="301"/>
      <c r="QO13" s="301"/>
      <c r="QP13" s="301"/>
      <c r="QQ13" s="301"/>
      <c r="QR13" s="301"/>
      <c r="QS13" s="301"/>
      <c r="QT13" s="301"/>
      <c r="QU13" s="301"/>
      <c r="QV13" s="301"/>
      <c r="QW13" s="301"/>
      <c r="QX13" s="301"/>
      <c r="QY13" s="301"/>
      <c r="QZ13" s="301"/>
      <c r="RA13" s="301"/>
      <c r="RB13" s="301"/>
      <c r="RC13" s="301"/>
      <c r="RD13" s="301"/>
      <c r="RE13" s="301"/>
      <c r="RF13" s="301"/>
      <c r="RG13" s="301"/>
      <c r="RH13" s="301"/>
      <c r="RI13" s="301"/>
      <c r="RJ13" s="301"/>
      <c r="RK13" s="301"/>
      <c r="RL13" s="301"/>
      <c r="RM13" s="301"/>
      <c r="RN13" s="301"/>
      <c r="RO13" s="301"/>
      <c r="RP13" s="301"/>
      <c r="RQ13" s="301"/>
      <c r="RR13" s="301"/>
      <c r="RS13" s="301"/>
      <c r="RT13" s="301"/>
      <c r="RU13" s="301"/>
      <c r="RV13" s="301"/>
      <c r="RW13" s="301"/>
      <c r="RX13" s="301"/>
      <c r="RY13" s="301"/>
      <c r="RZ13" s="301"/>
      <c r="SA13" s="301"/>
      <c r="SB13" s="301"/>
      <c r="SC13" s="301"/>
      <c r="SD13" s="301"/>
      <c r="SE13" s="301"/>
      <c r="SF13" s="301"/>
      <c r="SG13" s="301"/>
      <c r="SH13" s="301"/>
      <c r="SI13" s="301"/>
      <c r="SJ13" s="301"/>
      <c r="SK13" s="301"/>
      <c r="SL13" s="301"/>
      <c r="SM13" s="301"/>
      <c r="SN13" s="301"/>
      <c r="SO13" s="301"/>
      <c r="SP13" s="301"/>
      <c r="SQ13" s="301"/>
      <c r="SR13" s="301"/>
      <c r="SS13" s="301"/>
      <c r="ST13" s="301"/>
      <c r="SU13" s="301"/>
      <c r="SV13" s="301"/>
      <c r="SW13" s="301"/>
      <c r="SX13" s="301"/>
      <c r="SY13" s="301"/>
      <c r="SZ13" s="301"/>
      <c r="TA13" s="301"/>
      <c r="TB13" s="301"/>
      <c r="TC13" s="301"/>
      <c r="TD13" s="301"/>
      <c r="TE13" s="301"/>
      <c r="TF13" s="301"/>
      <c r="TG13" s="301"/>
      <c r="TH13" s="301"/>
      <c r="TI13" s="301"/>
      <c r="TJ13" s="301"/>
      <c r="TK13" s="301"/>
      <c r="TL13" s="301"/>
      <c r="TM13" s="301"/>
      <c r="TN13" s="301"/>
      <c r="TO13" s="301"/>
      <c r="TP13" s="301"/>
      <c r="TQ13" s="301"/>
      <c r="TR13" s="301"/>
      <c r="TS13" s="301"/>
      <c r="TT13" s="301"/>
      <c r="TU13" s="301"/>
      <c r="TV13" s="301"/>
      <c r="TW13" s="301"/>
      <c r="TX13" s="301"/>
      <c r="TY13" s="301"/>
      <c r="TZ13" s="301"/>
      <c r="UA13" s="301"/>
      <c r="UB13" s="301"/>
      <c r="UC13" s="301"/>
      <c r="UD13" s="301"/>
      <c r="UE13" s="301"/>
      <c r="UF13" s="301"/>
      <c r="UG13" s="301"/>
      <c r="UH13" s="301"/>
      <c r="UI13" s="301"/>
      <c r="UJ13" s="301"/>
      <c r="UK13" s="301"/>
      <c r="UL13" s="301"/>
      <c r="UM13" s="301"/>
      <c r="UN13" s="301"/>
      <c r="UO13" s="301"/>
      <c r="UP13" s="301"/>
      <c r="UQ13" s="301"/>
      <c r="UR13" s="301"/>
      <c r="US13" s="301"/>
      <c r="UT13" s="301"/>
      <c r="UU13" s="301"/>
      <c r="UV13" s="301"/>
      <c r="UW13" s="301"/>
      <c r="UX13" s="301"/>
      <c r="UY13" s="301"/>
      <c r="UZ13" s="301"/>
      <c r="VA13" s="301"/>
      <c r="VB13" s="301"/>
      <c r="VC13" s="301"/>
      <c r="VD13" s="301"/>
      <c r="VE13" s="301"/>
      <c r="VF13" s="301"/>
      <c r="VG13" s="301"/>
      <c r="VH13" s="301"/>
      <c r="VI13" s="301"/>
      <c r="VJ13" s="301"/>
      <c r="VK13" s="301"/>
      <c r="VL13" s="301"/>
      <c r="VM13" s="301"/>
      <c r="VN13" s="301"/>
      <c r="VO13" s="301"/>
      <c r="VP13" s="301"/>
      <c r="VQ13" s="301"/>
      <c r="VR13" s="301"/>
      <c r="VS13" s="301"/>
      <c r="VT13" s="301"/>
      <c r="VU13" s="301"/>
      <c r="VV13" s="301"/>
      <c r="VW13" s="301"/>
      <c r="VX13" s="301"/>
      <c r="VY13" s="301"/>
      <c r="VZ13" s="301"/>
      <c r="WA13" s="301"/>
      <c r="WB13" s="301"/>
      <c r="WC13" s="301"/>
      <c r="WD13" s="301"/>
      <c r="WE13" s="301"/>
      <c r="WF13" s="301"/>
      <c r="WG13" s="301"/>
      <c r="WH13" s="301"/>
      <c r="WI13" s="301"/>
      <c r="WJ13" s="301"/>
      <c r="WK13" s="301"/>
      <c r="WL13" s="301"/>
      <c r="WM13" s="301"/>
      <c r="WN13" s="301"/>
      <c r="WO13" s="301"/>
      <c r="WP13" s="301"/>
      <c r="WQ13" s="301"/>
      <c r="WR13" s="301"/>
      <c r="WS13" s="301"/>
      <c r="WT13" s="301"/>
      <c r="WU13" s="301"/>
      <c r="WV13" s="301"/>
      <c r="WW13" s="301"/>
      <c r="WX13" s="301"/>
      <c r="WY13" s="301"/>
      <c r="WZ13" s="301"/>
      <c r="XA13" s="301"/>
      <c r="XB13" s="301"/>
      <c r="XC13" s="301"/>
      <c r="XD13" s="301"/>
      <c r="XE13" s="301"/>
      <c r="XF13" s="301"/>
      <c r="XG13" s="301"/>
      <c r="XH13" s="301"/>
      <c r="XI13" s="301"/>
      <c r="XJ13" s="301"/>
      <c r="XK13" s="301"/>
      <c r="XL13" s="301"/>
      <c r="XM13" s="301"/>
      <c r="XN13" s="301"/>
      <c r="XO13" s="301"/>
      <c r="XP13" s="301"/>
      <c r="XQ13" s="301"/>
      <c r="XR13" s="301"/>
      <c r="XS13" s="301"/>
      <c r="XT13" s="301"/>
      <c r="XU13" s="301"/>
      <c r="XV13" s="301"/>
      <c r="XW13" s="301"/>
      <c r="XX13" s="301"/>
      <c r="XY13" s="301"/>
      <c r="XZ13" s="301"/>
      <c r="YA13" s="301"/>
      <c r="YB13" s="301"/>
      <c r="YC13" s="301"/>
      <c r="YD13" s="301"/>
      <c r="YE13" s="301"/>
      <c r="YF13" s="301"/>
      <c r="YG13" s="301"/>
      <c r="YH13" s="301"/>
      <c r="YI13" s="301"/>
      <c r="YJ13" s="301"/>
      <c r="YK13" s="301"/>
      <c r="YL13" s="301"/>
      <c r="YM13" s="301"/>
      <c r="YN13" s="301"/>
      <c r="YO13" s="301"/>
      <c r="YP13" s="301"/>
      <c r="YQ13" s="301"/>
      <c r="YR13" s="301"/>
      <c r="YS13" s="301"/>
      <c r="YT13" s="301"/>
      <c r="YU13" s="301"/>
      <c r="YV13" s="301"/>
      <c r="YW13" s="301"/>
      <c r="YX13" s="301"/>
      <c r="YY13" s="301"/>
      <c r="YZ13" s="301"/>
      <c r="ZA13" s="301"/>
      <c r="ZB13" s="301"/>
      <c r="ZC13" s="301"/>
      <c r="ZD13" s="301"/>
      <c r="ZE13" s="301"/>
      <c r="ZF13" s="301"/>
      <c r="ZG13" s="301"/>
      <c r="ZH13" s="301"/>
      <c r="ZI13" s="301"/>
      <c r="ZJ13" s="301"/>
      <c r="ZK13" s="301"/>
      <c r="ZL13" s="301"/>
      <c r="ZM13" s="301"/>
      <c r="ZN13" s="301"/>
      <c r="ZO13" s="301"/>
      <c r="ZP13" s="301"/>
      <c r="ZQ13" s="301"/>
      <c r="ZR13" s="301"/>
      <c r="ZS13" s="301"/>
      <c r="ZT13" s="301"/>
      <c r="ZU13" s="301"/>
      <c r="ZV13" s="301"/>
      <c r="ZW13" s="301"/>
      <c r="ZX13" s="301"/>
      <c r="ZY13" s="301"/>
      <c r="ZZ13" s="301"/>
      <c r="AAA13" s="301"/>
      <c r="AAB13" s="301"/>
      <c r="AAC13" s="301"/>
      <c r="AAD13" s="301"/>
      <c r="AAE13" s="301"/>
      <c r="AAF13" s="301"/>
      <c r="AAG13" s="301"/>
      <c r="AAH13" s="301"/>
      <c r="AAI13" s="301"/>
      <c r="AAJ13" s="301"/>
      <c r="AAK13" s="301"/>
      <c r="AAL13" s="301"/>
      <c r="AAM13" s="301"/>
      <c r="AAN13" s="301"/>
      <c r="AAO13" s="301"/>
      <c r="AAP13" s="301"/>
      <c r="AAQ13" s="301"/>
      <c r="AAR13" s="301"/>
      <c r="AAS13" s="301"/>
      <c r="AAT13" s="301"/>
      <c r="AAU13" s="301"/>
      <c r="AAV13" s="301"/>
      <c r="AAW13" s="301"/>
      <c r="AAX13" s="301"/>
      <c r="AAY13" s="301"/>
      <c r="AAZ13" s="301"/>
      <c r="ABA13" s="301"/>
      <c r="ABB13" s="301"/>
      <c r="ABC13" s="301"/>
      <c r="ABD13" s="301"/>
      <c r="ABE13" s="301"/>
      <c r="ABF13" s="301"/>
      <c r="ABG13" s="301"/>
      <c r="ABH13" s="301"/>
      <c r="ABI13" s="301"/>
      <c r="ABJ13" s="301"/>
      <c r="ABK13" s="301"/>
      <c r="ABL13" s="301"/>
      <c r="ABM13" s="301"/>
      <c r="ABN13" s="301"/>
      <c r="ABO13" s="301"/>
      <c r="ABP13" s="301"/>
      <c r="ABQ13" s="301"/>
      <c r="ABR13" s="301"/>
      <c r="ABS13" s="301"/>
      <c r="ABT13" s="301"/>
      <c r="ABU13" s="301"/>
      <c r="ABV13" s="301"/>
      <c r="ABW13" s="301"/>
      <c r="ABX13" s="301"/>
      <c r="ABY13" s="301"/>
      <c r="ABZ13" s="301"/>
      <c r="ACA13" s="301"/>
      <c r="ACB13" s="301"/>
      <c r="ACC13" s="301"/>
      <c r="ACD13" s="301"/>
      <c r="ACE13" s="301"/>
      <c r="ACF13" s="301"/>
      <c r="ACG13" s="301"/>
      <c r="ACH13" s="301"/>
      <c r="ACI13" s="301"/>
      <c r="ACJ13" s="301"/>
      <c r="ACK13" s="301"/>
      <c r="ACL13" s="301"/>
      <c r="ACM13" s="301"/>
      <c r="ACN13" s="301"/>
      <c r="ACO13" s="301"/>
      <c r="ACP13" s="301"/>
      <c r="ACQ13" s="301"/>
      <c r="ACR13" s="301"/>
      <c r="ACS13" s="301"/>
      <c r="ACT13" s="301"/>
      <c r="ACU13" s="301"/>
      <c r="ACV13" s="301"/>
      <c r="ACW13" s="301"/>
      <c r="ACX13" s="301"/>
      <c r="ACY13" s="301"/>
      <c r="ACZ13" s="301"/>
      <c r="ADA13" s="301"/>
      <c r="ADB13" s="301"/>
      <c r="ADC13" s="301"/>
      <c r="ADD13" s="301"/>
      <c r="ADE13" s="301"/>
      <c r="ADF13" s="301"/>
      <c r="ADG13" s="301"/>
      <c r="ADH13" s="301"/>
      <c r="ADI13" s="301"/>
      <c r="ADJ13" s="301"/>
      <c r="ADK13" s="301"/>
      <c r="ADL13" s="301"/>
      <c r="ADM13" s="301"/>
      <c r="ADN13" s="301"/>
      <c r="ADO13" s="301"/>
      <c r="ADP13" s="301"/>
      <c r="ADQ13" s="301"/>
      <c r="ADR13" s="301"/>
      <c r="ADS13" s="301"/>
      <c r="ADT13" s="301"/>
      <c r="ADU13" s="301"/>
      <c r="ADV13" s="301"/>
      <c r="ADW13" s="301"/>
      <c r="ADX13" s="301"/>
      <c r="ADY13" s="301"/>
      <c r="ADZ13" s="301"/>
      <c r="AEA13" s="301"/>
      <c r="AEB13" s="301"/>
      <c r="AEC13" s="301"/>
      <c r="AED13" s="301"/>
      <c r="AEE13" s="301"/>
      <c r="AEF13" s="301"/>
      <c r="AEG13" s="301"/>
      <c r="AEH13" s="301"/>
      <c r="AEI13" s="301"/>
      <c r="AEJ13" s="301"/>
      <c r="AEK13" s="301"/>
      <c r="AEL13" s="301"/>
      <c r="AEM13" s="301"/>
      <c r="AEN13" s="301"/>
      <c r="AEO13" s="301"/>
      <c r="AEP13" s="301"/>
      <c r="AEQ13" s="301"/>
      <c r="AER13" s="301"/>
      <c r="AES13" s="301"/>
      <c r="AET13" s="301"/>
      <c r="AEU13" s="301"/>
      <c r="AEV13" s="301"/>
      <c r="AEW13" s="301"/>
      <c r="AEX13" s="301"/>
      <c r="AEY13" s="301"/>
      <c r="AEZ13" s="301"/>
      <c r="AFA13" s="301"/>
      <c r="AFB13" s="301"/>
      <c r="AFC13" s="301"/>
      <c r="AFD13" s="301"/>
      <c r="AFE13" s="301"/>
      <c r="AFF13" s="301"/>
      <c r="AFG13" s="301"/>
      <c r="AFH13" s="301"/>
      <c r="AFI13" s="301"/>
      <c r="AFJ13" s="301"/>
      <c r="AFK13" s="301"/>
      <c r="AFL13" s="301"/>
      <c r="AFM13" s="301"/>
      <c r="AFN13" s="301"/>
      <c r="AFO13" s="301"/>
      <c r="AFP13" s="301"/>
      <c r="AFQ13" s="301"/>
      <c r="AFR13" s="301"/>
      <c r="AFS13" s="301"/>
      <c r="AFT13" s="301"/>
      <c r="AFU13" s="301"/>
      <c r="AFV13" s="301"/>
      <c r="AFW13" s="301"/>
      <c r="AFX13" s="301"/>
      <c r="AFY13" s="301"/>
      <c r="AFZ13" s="301"/>
      <c r="AGA13" s="301"/>
      <c r="AGB13" s="301"/>
      <c r="AGC13" s="301"/>
      <c r="AGD13" s="301"/>
      <c r="AGE13" s="301"/>
      <c r="AGF13" s="301"/>
      <c r="AGG13" s="301"/>
      <c r="AGH13" s="301"/>
      <c r="AGI13" s="301"/>
      <c r="AGJ13" s="301"/>
      <c r="AGK13" s="301"/>
      <c r="AGL13" s="301"/>
      <c r="AGM13" s="301"/>
      <c r="AGN13" s="301"/>
      <c r="AGO13" s="301"/>
      <c r="AGP13" s="301"/>
      <c r="AGQ13" s="301"/>
      <c r="AGR13" s="301"/>
      <c r="AGS13" s="301"/>
      <c r="AGT13" s="301"/>
      <c r="AGU13" s="301"/>
      <c r="AGV13" s="301"/>
      <c r="AGW13" s="301"/>
      <c r="AGX13" s="301"/>
      <c r="AGY13" s="301"/>
      <c r="AGZ13" s="301"/>
      <c r="AHA13" s="301"/>
      <c r="AHB13" s="301"/>
      <c r="AHC13" s="301"/>
      <c r="AHD13" s="301"/>
      <c r="AHE13" s="301"/>
      <c r="AHF13" s="301"/>
      <c r="AHG13" s="301"/>
      <c r="AHH13" s="301"/>
      <c r="AHI13" s="301"/>
      <c r="AHJ13" s="301"/>
      <c r="AHK13" s="301"/>
      <c r="AHL13" s="301"/>
      <c r="AHM13" s="301"/>
      <c r="AHN13" s="301"/>
      <c r="AHO13" s="301"/>
      <c r="AHP13" s="301"/>
      <c r="AHQ13" s="301"/>
      <c r="AHR13" s="301"/>
      <c r="AHS13" s="301"/>
      <c r="AHT13" s="301"/>
      <c r="AHU13" s="301"/>
      <c r="AHV13" s="301"/>
      <c r="AHW13" s="301"/>
      <c r="AHX13" s="301"/>
      <c r="AHY13" s="301"/>
      <c r="AHZ13" s="301"/>
      <c r="AIA13" s="301"/>
      <c r="AIB13" s="301"/>
      <c r="AIC13" s="301"/>
      <c r="AID13" s="301"/>
      <c r="AIE13" s="301"/>
      <c r="AIF13" s="301"/>
      <c r="AIG13" s="301"/>
      <c r="AIH13" s="301"/>
      <c r="AII13" s="301"/>
      <c r="AIJ13" s="301"/>
      <c r="AIK13" s="301"/>
      <c r="AIL13" s="301"/>
      <c r="AIM13" s="301"/>
      <c r="AIN13" s="301"/>
      <c r="AIO13" s="301"/>
      <c r="AIP13" s="301"/>
      <c r="AIQ13" s="301"/>
      <c r="AIR13" s="301"/>
      <c r="AIS13" s="301"/>
      <c r="AIT13" s="301"/>
      <c r="AIU13" s="301"/>
      <c r="AIV13" s="301"/>
      <c r="AIW13" s="301"/>
      <c r="AIX13" s="301"/>
      <c r="AIY13" s="301"/>
      <c r="AIZ13" s="301"/>
      <c r="AJA13" s="301"/>
      <c r="AJB13" s="301"/>
      <c r="AJC13" s="301"/>
      <c r="AJD13" s="301"/>
      <c r="AJE13" s="301"/>
      <c r="AJF13" s="301"/>
      <c r="AJG13" s="301"/>
      <c r="AJH13" s="301"/>
      <c r="AJI13" s="301"/>
      <c r="AJJ13" s="301"/>
      <c r="AJK13" s="301"/>
      <c r="AJL13" s="301"/>
      <c r="AJM13" s="301"/>
      <c r="AJN13" s="301"/>
      <c r="AJO13" s="301"/>
      <c r="AJP13" s="301"/>
      <c r="AJQ13" s="301"/>
      <c r="AJR13" s="301"/>
      <c r="AJS13" s="301"/>
      <c r="AJT13" s="301"/>
      <c r="AJU13" s="301"/>
      <c r="AJV13" s="301"/>
      <c r="AJW13" s="301"/>
      <c r="AJX13" s="301"/>
      <c r="AJY13" s="301"/>
      <c r="AJZ13" s="301"/>
      <c r="AKA13" s="301"/>
      <c r="AKB13" s="301"/>
      <c r="AKC13" s="301"/>
      <c r="AKD13" s="301"/>
      <c r="AKE13" s="301"/>
      <c r="AKF13" s="301"/>
      <c r="AKG13" s="301"/>
      <c r="AKH13" s="301"/>
      <c r="AKI13" s="301"/>
      <c r="AKJ13" s="301"/>
      <c r="AKK13" s="301"/>
      <c r="AKL13" s="301"/>
      <c r="AKM13" s="301"/>
      <c r="AKN13" s="301"/>
      <c r="AKO13" s="301"/>
      <c r="AKP13" s="301"/>
      <c r="AKQ13" s="301"/>
      <c r="AKR13" s="301"/>
      <c r="AKS13" s="301"/>
      <c r="AKT13" s="301"/>
      <c r="AKU13" s="301"/>
      <c r="AKV13" s="301"/>
      <c r="AKW13" s="301"/>
      <c r="AKX13" s="301"/>
      <c r="AKY13" s="301"/>
      <c r="AKZ13" s="301"/>
      <c r="ALA13" s="301"/>
      <c r="ALB13" s="301"/>
      <c r="ALC13" s="301"/>
      <c r="ALD13" s="301"/>
      <c r="ALE13" s="301"/>
      <c r="ALF13" s="301"/>
      <c r="ALG13" s="301"/>
      <c r="ALH13" s="301"/>
      <c r="ALI13" s="301"/>
      <c r="ALJ13" s="301"/>
      <c r="ALK13" s="301"/>
      <c r="ALL13" s="301"/>
      <c r="ALM13" s="301"/>
      <c r="ALN13" s="301"/>
      <c r="ALO13" s="301"/>
      <c r="ALP13" s="301"/>
      <c r="ALQ13" s="301"/>
      <c r="ALR13" s="301"/>
      <c r="ALS13" s="301"/>
      <c r="ALT13" s="301"/>
      <c r="ALU13" s="301"/>
      <c r="ALV13" s="301"/>
      <c r="ALW13" s="301"/>
      <c r="ALX13" s="301"/>
      <c r="ALY13" s="301"/>
      <c r="ALZ13" s="301"/>
      <c r="AMA13" s="301"/>
      <c r="AMB13" s="301"/>
      <c r="AMC13" s="301"/>
      <c r="AMD13" s="301"/>
      <c r="AME13" s="301"/>
      <c r="AMF13" s="301"/>
      <c r="AMG13" s="301"/>
      <c r="AMH13" s="301"/>
      <c r="AMI13" s="301"/>
      <c r="AMJ13" s="301"/>
      <c r="AMK13" s="301"/>
      <c r="AML13" s="301"/>
      <c r="AMM13" s="301"/>
      <c r="AMN13" s="301"/>
      <c r="AMO13" s="301"/>
      <c r="AMP13" s="301"/>
      <c r="AMQ13" s="301"/>
      <c r="AMR13" s="301"/>
      <c r="AMS13" s="301"/>
      <c r="AMT13" s="301"/>
      <c r="AMU13" s="301"/>
      <c r="AMV13" s="301"/>
      <c r="AMW13" s="301"/>
      <c r="AMX13" s="301"/>
      <c r="AMY13" s="301"/>
      <c r="AMZ13" s="301"/>
      <c r="ANA13" s="301"/>
      <c r="ANB13" s="301"/>
      <c r="ANC13" s="301"/>
      <c r="AND13" s="301"/>
      <c r="ANE13" s="301"/>
      <c r="ANF13" s="301"/>
      <c r="ANG13" s="301"/>
      <c r="ANH13" s="301"/>
      <c r="ANI13" s="301"/>
      <c r="ANJ13" s="301"/>
      <c r="ANK13" s="301"/>
      <c r="ANL13" s="301"/>
      <c r="ANM13" s="301"/>
      <c r="ANN13" s="301"/>
      <c r="ANO13" s="301"/>
      <c r="ANP13" s="301"/>
      <c r="ANQ13" s="301"/>
      <c r="ANR13" s="301"/>
      <c r="ANS13" s="301"/>
      <c r="ANT13" s="301"/>
      <c r="ANU13" s="301"/>
      <c r="ANV13" s="301"/>
      <c r="ANW13" s="301"/>
      <c r="ANX13" s="301"/>
      <c r="ANY13" s="301"/>
      <c r="ANZ13" s="301"/>
      <c r="AOA13" s="301"/>
      <c r="AOB13" s="301"/>
      <c r="AOC13" s="301"/>
      <c r="AOD13" s="301"/>
      <c r="AOE13" s="301"/>
      <c r="AOF13" s="301"/>
      <c r="AOG13" s="301"/>
      <c r="AOH13" s="301"/>
      <c r="AOI13" s="301"/>
      <c r="AOJ13" s="301"/>
      <c r="AOK13" s="301"/>
      <c r="AOL13" s="301"/>
      <c r="AOM13" s="301"/>
      <c r="AON13" s="301"/>
      <c r="AOO13" s="301"/>
      <c r="AOP13" s="301"/>
      <c r="AOQ13" s="301"/>
      <c r="AOR13" s="301"/>
      <c r="AOS13" s="301"/>
      <c r="AOT13" s="301"/>
      <c r="AOU13" s="301"/>
      <c r="AOV13" s="301"/>
      <c r="AOW13" s="301"/>
      <c r="AOX13" s="301"/>
      <c r="AOY13" s="301"/>
      <c r="AOZ13" s="301"/>
      <c r="APA13" s="301"/>
      <c r="APB13" s="301"/>
      <c r="APC13" s="301"/>
      <c r="APD13" s="301"/>
      <c r="APE13" s="301"/>
      <c r="APF13" s="301"/>
      <c r="APG13" s="301"/>
      <c r="APH13" s="301"/>
      <c r="API13" s="301"/>
      <c r="APJ13" s="301"/>
      <c r="APK13" s="301"/>
      <c r="APL13" s="301"/>
      <c r="APM13" s="301"/>
      <c r="APN13" s="301"/>
      <c r="APO13" s="301"/>
      <c r="APP13" s="301"/>
      <c r="APQ13" s="301"/>
      <c r="APR13" s="301"/>
      <c r="APS13" s="301"/>
      <c r="APT13" s="301"/>
      <c r="APU13" s="301"/>
      <c r="APV13" s="301"/>
      <c r="APW13" s="301"/>
      <c r="APX13" s="301"/>
      <c r="APY13" s="301"/>
      <c r="APZ13" s="301"/>
      <c r="AQA13" s="301"/>
      <c r="AQB13" s="301"/>
      <c r="AQC13" s="301"/>
      <c r="AQD13" s="301"/>
      <c r="AQE13" s="301"/>
      <c r="AQF13" s="301"/>
      <c r="AQG13" s="301"/>
      <c r="AQH13" s="301"/>
      <c r="AQI13" s="301"/>
      <c r="AQJ13" s="301"/>
      <c r="AQK13" s="301"/>
      <c r="AQL13" s="301"/>
      <c r="AQM13" s="301"/>
      <c r="AQN13" s="301"/>
      <c r="AQO13" s="301"/>
      <c r="AQP13" s="301"/>
      <c r="AQQ13" s="301"/>
      <c r="AQR13" s="301"/>
      <c r="AQS13" s="301"/>
      <c r="AQT13" s="301"/>
      <c r="AQU13" s="301"/>
      <c r="AQV13" s="301"/>
      <c r="AQW13" s="301"/>
      <c r="AQX13" s="301"/>
      <c r="AQY13" s="301"/>
      <c r="AQZ13" s="301"/>
      <c r="ARA13" s="301"/>
      <c r="ARB13" s="301"/>
      <c r="ARC13" s="301"/>
      <c r="ARD13" s="301"/>
      <c r="ARE13" s="301"/>
      <c r="ARF13" s="301"/>
      <c r="ARG13" s="301"/>
      <c r="ARH13" s="301"/>
      <c r="ARI13" s="301"/>
      <c r="ARJ13" s="301"/>
      <c r="ARK13" s="301"/>
      <c r="ARL13" s="301"/>
      <c r="ARM13" s="301"/>
      <c r="ARN13" s="301"/>
      <c r="ARO13" s="301"/>
      <c r="ARP13" s="301"/>
      <c r="ARQ13" s="301"/>
      <c r="ARR13" s="301"/>
      <c r="ARS13" s="301"/>
      <c r="ART13" s="301"/>
      <c r="ARU13" s="301"/>
      <c r="ARV13" s="301"/>
      <c r="ARW13" s="301"/>
      <c r="ARX13" s="301"/>
      <c r="ARY13" s="301"/>
      <c r="ARZ13" s="301"/>
      <c r="ASA13" s="301"/>
      <c r="ASB13" s="301"/>
      <c r="ASC13" s="301"/>
      <c r="ASD13" s="301"/>
      <c r="ASE13" s="301"/>
      <c r="ASF13" s="301"/>
      <c r="ASG13" s="301"/>
      <c r="ASH13" s="301"/>
      <c r="ASI13" s="301"/>
      <c r="ASJ13" s="301"/>
      <c r="ASK13" s="301"/>
      <c r="ASL13" s="301"/>
      <c r="ASM13" s="301"/>
      <c r="ASN13" s="301"/>
      <c r="ASO13" s="301"/>
      <c r="ASP13" s="301"/>
      <c r="ASQ13" s="301"/>
      <c r="ASR13" s="301"/>
      <c r="ASS13" s="301"/>
      <c r="AST13" s="301"/>
      <c r="ASU13" s="301"/>
      <c r="ASV13" s="301"/>
      <c r="ASW13" s="301"/>
      <c r="ASX13" s="301"/>
      <c r="ASY13" s="301"/>
      <c r="ASZ13" s="301"/>
      <c r="ATA13" s="301"/>
      <c r="ATB13" s="301"/>
      <c r="ATC13" s="301"/>
      <c r="ATD13" s="301"/>
      <c r="ATE13" s="301"/>
      <c r="ATF13" s="301"/>
      <c r="ATG13" s="301"/>
      <c r="ATH13" s="301"/>
      <c r="ATI13" s="301"/>
      <c r="ATJ13" s="301"/>
      <c r="ATK13" s="301"/>
      <c r="ATL13" s="301"/>
      <c r="ATM13" s="301"/>
      <c r="ATN13" s="301"/>
      <c r="ATO13" s="301"/>
      <c r="ATP13" s="301"/>
      <c r="ATQ13" s="301"/>
      <c r="ATR13" s="301"/>
      <c r="ATS13" s="301"/>
      <c r="ATT13" s="301"/>
      <c r="ATU13" s="301"/>
      <c r="ATV13" s="301"/>
      <c r="ATW13" s="301"/>
      <c r="ATX13" s="301"/>
      <c r="ATY13" s="301"/>
      <c r="ATZ13" s="301"/>
      <c r="AUA13" s="301"/>
      <c r="AUB13" s="301"/>
      <c r="AUC13" s="301"/>
      <c r="AUD13" s="301"/>
      <c r="AUE13" s="301"/>
      <c r="AUF13" s="301"/>
      <c r="AUG13" s="301"/>
      <c r="AUH13" s="301"/>
      <c r="AUI13" s="301"/>
      <c r="AUJ13" s="301"/>
      <c r="AUK13" s="301"/>
      <c r="AUL13" s="301"/>
      <c r="AUM13" s="301"/>
      <c r="AUN13" s="301"/>
      <c r="AUO13" s="301"/>
      <c r="AUP13" s="301"/>
      <c r="AUQ13" s="301"/>
      <c r="AUR13" s="301"/>
      <c r="AUS13" s="301"/>
      <c r="AUT13" s="301"/>
      <c r="AUU13" s="301"/>
      <c r="AUV13" s="301"/>
      <c r="AUW13" s="301"/>
      <c r="AUX13" s="301"/>
      <c r="AUY13" s="301"/>
      <c r="AUZ13" s="301"/>
      <c r="AVA13" s="301"/>
      <c r="AVB13" s="301"/>
      <c r="AVC13" s="301"/>
      <c r="AVD13" s="301"/>
      <c r="AVE13" s="301"/>
      <c r="AVF13" s="301"/>
      <c r="AVG13" s="301"/>
      <c r="AVH13" s="301"/>
      <c r="AVI13" s="301"/>
      <c r="AVJ13" s="301"/>
      <c r="AVK13" s="301"/>
      <c r="AVL13" s="301"/>
      <c r="AVM13" s="301"/>
      <c r="AVN13" s="301"/>
      <c r="AVO13" s="301"/>
      <c r="AVP13" s="301"/>
      <c r="AVQ13" s="301"/>
      <c r="AVR13" s="301"/>
      <c r="AVS13" s="301"/>
      <c r="AVT13" s="301"/>
      <c r="AVU13" s="301"/>
      <c r="AVV13" s="301"/>
      <c r="AVW13" s="301"/>
      <c r="AVX13" s="301"/>
      <c r="AVY13" s="301"/>
      <c r="AVZ13" s="301"/>
      <c r="AWA13" s="301"/>
      <c r="AWB13" s="301"/>
      <c r="AWC13" s="301"/>
      <c r="AWD13" s="301"/>
      <c r="AWE13" s="301"/>
      <c r="AWF13" s="301"/>
      <c r="AWG13" s="301"/>
      <c r="AWH13" s="301"/>
      <c r="AWI13" s="301"/>
      <c r="AWJ13" s="301"/>
      <c r="AWK13" s="301"/>
      <c r="AWL13" s="301"/>
      <c r="AWM13" s="301"/>
      <c r="AWN13" s="301"/>
      <c r="AWO13" s="301"/>
      <c r="AWP13" s="301"/>
      <c r="AWQ13" s="301"/>
      <c r="AWR13" s="301"/>
      <c r="AWS13" s="301"/>
      <c r="AWT13" s="301"/>
      <c r="AWU13" s="301"/>
      <c r="AWV13" s="301"/>
      <c r="AWW13" s="301"/>
      <c r="AWX13" s="301"/>
      <c r="AWY13" s="301"/>
      <c r="AWZ13" s="301"/>
      <c r="AXA13" s="301"/>
      <c r="AXB13" s="301"/>
      <c r="AXC13" s="301"/>
      <c r="AXD13" s="301"/>
      <c r="AXE13" s="301"/>
      <c r="AXF13" s="301"/>
      <c r="AXG13" s="301"/>
      <c r="AXH13" s="301"/>
      <c r="AXI13" s="301"/>
      <c r="AXJ13" s="301"/>
      <c r="AXK13" s="301"/>
      <c r="AXL13" s="301"/>
      <c r="AXM13" s="301"/>
      <c r="AXN13" s="301"/>
      <c r="AXO13" s="301"/>
      <c r="AXP13" s="301"/>
      <c r="AXQ13" s="301"/>
      <c r="AXR13" s="301"/>
      <c r="AXS13" s="301"/>
      <c r="AXT13" s="301"/>
      <c r="AXU13" s="301"/>
      <c r="AXV13" s="301"/>
      <c r="AXW13" s="301"/>
      <c r="AXX13" s="301"/>
      <c r="AXY13" s="301"/>
      <c r="AXZ13" s="301"/>
      <c r="AYA13" s="301"/>
      <c r="AYB13" s="301"/>
      <c r="AYC13" s="301"/>
      <c r="AYD13" s="301"/>
      <c r="AYE13" s="301"/>
      <c r="AYF13" s="301"/>
      <c r="AYG13" s="301"/>
      <c r="AYH13" s="301"/>
      <c r="AYI13" s="301"/>
      <c r="AYJ13" s="301"/>
      <c r="AYK13" s="301"/>
      <c r="AYL13" s="301"/>
      <c r="AYM13" s="301"/>
      <c r="AYN13" s="301"/>
      <c r="AYO13" s="301"/>
      <c r="AYP13" s="301"/>
      <c r="AYQ13" s="301"/>
      <c r="AYR13" s="301"/>
      <c r="AYS13" s="301"/>
      <c r="AYT13" s="301"/>
      <c r="AYU13" s="301"/>
      <c r="AYV13" s="301"/>
      <c r="AYW13" s="301"/>
      <c r="AYX13" s="301"/>
      <c r="AYY13" s="301"/>
      <c r="AYZ13" s="301"/>
      <c r="AZA13" s="301"/>
      <c r="AZB13" s="301"/>
      <c r="AZC13" s="301"/>
      <c r="AZD13" s="301"/>
      <c r="AZE13" s="301"/>
      <c r="AZF13" s="301"/>
      <c r="AZG13" s="301"/>
      <c r="AZH13" s="301"/>
      <c r="AZI13" s="301"/>
      <c r="AZJ13" s="301"/>
      <c r="AZK13" s="301"/>
      <c r="AZL13" s="301"/>
      <c r="AZM13" s="301"/>
      <c r="AZN13" s="301"/>
      <c r="AZO13" s="301"/>
      <c r="AZP13" s="301"/>
      <c r="AZQ13" s="301"/>
      <c r="AZR13" s="301"/>
      <c r="AZS13" s="301"/>
      <c r="AZT13" s="301"/>
      <c r="AZU13" s="301"/>
      <c r="AZV13" s="301"/>
      <c r="AZW13" s="301"/>
      <c r="AZX13" s="301"/>
      <c r="AZY13" s="301"/>
      <c r="AZZ13" s="301"/>
      <c r="BAA13" s="301"/>
      <c r="BAB13" s="301"/>
      <c r="BAC13" s="301"/>
      <c r="BAD13" s="301"/>
      <c r="BAE13" s="301"/>
      <c r="BAF13" s="301"/>
      <c r="BAG13" s="301"/>
      <c r="BAH13" s="301"/>
      <c r="BAI13" s="301"/>
      <c r="BAJ13" s="301"/>
      <c r="BAK13" s="301"/>
      <c r="BAL13" s="301"/>
      <c r="BAM13" s="301"/>
      <c r="BAN13" s="301"/>
      <c r="BAO13" s="301"/>
      <c r="BAP13" s="301"/>
      <c r="BAQ13" s="301"/>
      <c r="BAR13" s="301"/>
      <c r="BAS13" s="301"/>
      <c r="BAT13" s="301"/>
      <c r="BAU13" s="301"/>
      <c r="BAV13" s="301"/>
      <c r="BAW13" s="301"/>
      <c r="BAX13" s="301"/>
      <c r="BAY13" s="301"/>
      <c r="BAZ13" s="301"/>
      <c r="BBA13" s="301"/>
      <c r="BBB13" s="301"/>
      <c r="BBC13" s="301"/>
      <c r="BBD13" s="301"/>
      <c r="BBE13" s="301"/>
      <c r="BBF13" s="301"/>
      <c r="BBG13" s="301"/>
      <c r="BBH13" s="301"/>
      <c r="BBI13" s="301"/>
      <c r="BBJ13" s="301"/>
      <c r="BBK13" s="301"/>
      <c r="BBL13" s="301"/>
      <c r="BBM13" s="301"/>
      <c r="BBN13" s="301"/>
      <c r="BBO13" s="301"/>
      <c r="BBP13" s="301"/>
      <c r="BBQ13" s="301"/>
      <c r="BBR13" s="301"/>
      <c r="BBS13" s="301"/>
      <c r="BBT13" s="301"/>
      <c r="BBU13" s="301"/>
      <c r="BBV13" s="301"/>
      <c r="BBW13" s="301"/>
      <c r="BBX13" s="301"/>
      <c r="BBY13" s="301"/>
      <c r="BBZ13" s="301"/>
      <c r="BCA13" s="301"/>
      <c r="BCB13" s="301"/>
      <c r="BCC13" s="301"/>
      <c r="BCD13" s="301"/>
      <c r="BCE13" s="301"/>
      <c r="BCF13" s="301"/>
      <c r="BCG13" s="301"/>
      <c r="BCH13" s="301"/>
      <c r="BCI13" s="301"/>
      <c r="BCJ13" s="301"/>
      <c r="BCK13" s="301"/>
      <c r="BCL13" s="301"/>
      <c r="BCM13" s="301"/>
      <c r="BCN13" s="301"/>
      <c r="BCO13" s="301"/>
      <c r="BCP13" s="301"/>
      <c r="BCQ13" s="301"/>
      <c r="BCR13" s="301"/>
      <c r="BCS13" s="301"/>
      <c r="BCT13" s="301"/>
      <c r="BCU13" s="301"/>
      <c r="BCV13" s="301"/>
      <c r="BCW13" s="301"/>
      <c r="BCX13" s="301"/>
      <c r="BCY13" s="301"/>
      <c r="BCZ13" s="301"/>
      <c r="BDA13" s="301"/>
      <c r="BDB13" s="301"/>
      <c r="BDC13" s="301"/>
      <c r="BDD13" s="301"/>
      <c r="BDE13" s="301"/>
      <c r="BDF13" s="301"/>
      <c r="BDG13" s="301"/>
      <c r="BDH13" s="301"/>
      <c r="BDI13" s="301"/>
      <c r="BDJ13" s="301"/>
      <c r="BDK13" s="301"/>
      <c r="BDL13" s="301"/>
      <c r="BDM13" s="301"/>
      <c r="BDN13" s="301"/>
      <c r="BDO13" s="301"/>
      <c r="BDP13" s="301"/>
      <c r="BDQ13" s="301"/>
      <c r="BDR13" s="301"/>
      <c r="BDS13" s="301"/>
      <c r="BDT13" s="301"/>
      <c r="BDU13" s="301"/>
      <c r="BDV13" s="301"/>
      <c r="BDW13" s="301"/>
      <c r="BDX13" s="301"/>
      <c r="BDY13" s="301"/>
      <c r="BDZ13" s="301"/>
      <c r="BEA13" s="301"/>
      <c r="BEB13" s="301"/>
      <c r="BEC13" s="301"/>
      <c r="BED13" s="301"/>
      <c r="BEE13" s="301"/>
      <c r="BEF13" s="301"/>
      <c r="BEG13" s="301"/>
      <c r="BEH13" s="301"/>
      <c r="BEI13" s="301"/>
      <c r="BEJ13" s="301"/>
      <c r="BEK13" s="301"/>
      <c r="BEL13" s="301"/>
      <c r="BEM13" s="301"/>
      <c r="BEN13" s="301"/>
      <c r="BEO13" s="301"/>
      <c r="BEP13" s="301"/>
      <c r="BEQ13" s="301"/>
      <c r="BER13" s="301"/>
      <c r="BES13" s="301"/>
      <c r="BET13" s="301"/>
      <c r="BEU13" s="301"/>
      <c r="BEV13" s="301"/>
      <c r="BEW13" s="301"/>
      <c r="BEX13" s="301"/>
      <c r="BEY13" s="301"/>
      <c r="BEZ13" s="301"/>
      <c r="BFA13" s="301"/>
      <c r="BFB13" s="301"/>
      <c r="BFC13" s="301"/>
      <c r="BFD13" s="301"/>
      <c r="BFE13" s="301"/>
      <c r="BFF13" s="301"/>
      <c r="BFG13" s="301"/>
      <c r="BFH13" s="301"/>
      <c r="BFI13" s="301"/>
      <c r="BFJ13" s="301"/>
      <c r="BFK13" s="301"/>
      <c r="BFL13" s="301"/>
      <c r="BFM13" s="301"/>
      <c r="BFN13" s="301"/>
      <c r="BFO13" s="301"/>
      <c r="BFP13" s="301"/>
      <c r="BFQ13" s="301"/>
      <c r="BFR13" s="301"/>
      <c r="BFS13" s="301"/>
      <c r="BFT13" s="301"/>
      <c r="BFU13" s="301"/>
      <c r="BFV13" s="301"/>
      <c r="BFW13" s="301"/>
      <c r="BFX13" s="301"/>
      <c r="BFY13" s="301"/>
      <c r="BFZ13" s="301"/>
      <c r="BGA13" s="301"/>
      <c r="BGB13" s="301"/>
      <c r="BGC13" s="301"/>
      <c r="BGD13" s="301"/>
      <c r="BGE13" s="301"/>
      <c r="BGF13" s="301"/>
      <c r="BGG13" s="301"/>
      <c r="BGH13" s="301"/>
      <c r="BGI13" s="301"/>
      <c r="BGJ13" s="301"/>
      <c r="BGK13" s="301"/>
      <c r="BGL13" s="301"/>
      <c r="BGM13" s="301"/>
      <c r="BGN13" s="301"/>
      <c r="BGO13" s="301"/>
      <c r="BGP13" s="301"/>
      <c r="BGQ13" s="301"/>
      <c r="BGR13" s="301"/>
      <c r="BGS13" s="301"/>
      <c r="BGT13" s="301"/>
      <c r="BGU13" s="301"/>
      <c r="BGV13" s="301"/>
      <c r="BGW13" s="301"/>
      <c r="BGX13" s="301"/>
      <c r="BGY13" s="301"/>
      <c r="BGZ13" s="301"/>
      <c r="BHA13" s="301"/>
      <c r="BHB13" s="301"/>
      <c r="BHC13" s="301"/>
      <c r="BHD13" s="301"/>
      <c r="BHE13" s="301"/>
      <c r="BHF13" s="301"/>
      <c r="BHG13" s="301"/>
      <c r="BHH13" s="301"/>
      <c r="BHI13" s="301"/>
      <c r="BHJ13" s="301"/>
      <c r="BHK13" s="301"/>
      <c r="BHL13" s="301"/>
      <c r="BHM13" s="301"/>
      <c r="BHN13" s="301"/>
      <c r="BHO13" s="301"/>
      <c r="BHP13" s="301"/>
      <c r="BHQ13" s="301"/>
      <c r="BHR13" s="301"/>
      <c r="BHS13" s="301"/>
      <c r="BHT13" s="301"/>
      <c r="BHU13" s="301"/>
      <c r="BHV13" s="301"/>
      <c r="BHW13" s="301"/>
      <c r="BHX13" s="301"/>
      <c r="BHY13" s="301"/>
      <c r="BHZ13" s="301"/>
      <c r="BIA13" s="301"/>
      <c r="BIB13" s="301"/>
      <c r="BIC13" s="301"/>
      <c r="BID13" s="301"/>
      <c r="BIE13" s="301"/>
      <c r="BIF13" s="301"/>
      <c r="BIG13" s="301"/>
      <c r="BIH13" s="301"/>
      <c r="BII13" s="301"/>
      <c r="BIJ13" s="301"/>
      <c r="BIK13" s="301"/>
      <c r="BIL13" s="301"/>
      <c r="BIM13" s="301"/>
      <c r="BIN13" s="301"/>
      <c r="BIO13" s="301"/>
      <c r="BIP13" s="301"/>
      <c r="BIQ13" s="301"/>
      <c r="BIR13" s="301"/>
      <c r="BIS13" s="301"/>
      <c r="BIT13" s="301"/>
      <c r="BIU13" s="301"/>
      <c r="BIV13" s="301"/>
      <c r="BIW13" s="301"/>
      <c r="BIX13" s="301"/>
      <c r="BIY13" s="301"/>
      <c r="BIZ13" s="301"/>
      <c r="BJA13" s="301"/>
      <c r="BJB13" s="301"/>
      <c r="BJC13" s="301"/>
      <c r="BJD13" s="301"/>
      <c r="BJE13" s="301"/>
      <c r="BJF13" s="301"/>
      <c r="BJG13" s="301"/>
      <c r="BJH13" s="301"/>
      <c r="BJI13" s="301"/>
      <c r="BJJ13" s="301"/>
      <c r="BJK13" s="301"/>
      <c r="BJL13" s="301"/>
      <c r="BJM13" s="301"/>
      <c r="BJN13" s="301"/>
      <c r="BJO13" s="301"/>
      <c r="BJP13" s="301"/>
      <c r="BJQ13" s="301"/>
      <c r="BJR13" s="301"/>
      <c r="BJS13" s="301"/>
      <c r="BJT13" s="301"/>
      <c r="BJU13" s="301"/>
      <c r="BJV13" s="301"/>
      <c r="BJW13" s="301"/>
      <c r="BJX13" s="301"/>
      <c r="BJY13" s="301"/>
      <c r="BJZ13" s="301"/>
      <c r="BKA13" s="301"/>
      <c r="BKB13" s="301"/>
      <c r="BKC13" s="301"/>
      <c r="BKD13" s="301"/>
      <c r="BKE13" s="301"/>
      <c r="BKF13" s="301"/>
      <c r="BKG13" s="301"/>
      <c r="BKH13" s="301"/>
      <c r="BKI13" s="301"/>
      <c r="BKJ13" s="301"/>
      <c r="BKK13" s="301"/>
      <c r="BKL13" s="301"/>
      <c r="BKM13" s="301"/>
      <c r="BKN13" s="301"/>
      <c r="BKO13" s="301"/>
      <c r="BKP13" s="301"/>
      <c r="BKQ13" s="301"/>
      <c r="BKR13" s="301"/>
      <c r="BKS13" s="301"/>
      <c r="BKT13" s="301"/>
      <c r="BKU13" s="301"/>
      <c r="BKV13" s="301"/>
      <c r="BKW13" s="301"/>
      <c r="BKX13" s="301"/>
      <c r="BKY13" s="301"/>
      <c r="BKZ13" s="301"/>
      <c r="BLA13" s="301"/>
      <c r="BLB13" s="301"/>
      <c r="BLC13" s="301"/>
      <c r="BLD13" s="301"/>
      <c r="BLE13" s="301"/>
      <c r="BLF13" s="301"/>
      <c r="BLG13" s="301"/>
      <c r="BLH13" s="301"/>
      <c r="BLI13" s="301"/>
      <c r="BLJ13" s="301"/>
      <c r="BLK13" s="301"/>
      <c r="BLL13" s="301"/>
      <c r="BLM13" s="301"/>
      <c r="BLN13" s="301"/>
      <c r="BLO13" s="301"/>
      <c r="BLP13" s="301"/>
      <c r="BLQ13" s="301"/>
      <c r="BLR13" s="301"/>
      <c r="BLS13" s="301"/>
      <c r="BLT13" s="301"/>
      <c r="BLU13" s="301"/>
      <c r="BLV13" s="301"/>
      <c r="BLW13" s="301"/>
      <c r="BLX13" s="301"/>
      <c r="BLY13" s="301"/>
      <c r="BLZ13" s="301"/>
      <c r="BMA13" s="301"/>
      <c r="BMB13" s="301"/>
      <c r="BMC13" s="301"/>
      <c r="BMD13" s="301"/>
      <c r="BME13" s="301"/>
      <c r="BMF13" s="301"/>
      <c r="BMG13" s="301"/>
      <c r="BMH13" s="301"/>
      <c r="BMI13" s="301"/>
      <c r="BMJ13" s="301"/>
      <c r="BMK13" s="301"/>
      <c r="BML13" s="301"/>
      <c r="BMM13" s="301"/>
      <c r="BMN13" s="301"/>
      <c r="BMO13" s="301"/>
      <c r="BMP13" s="301"/>
      <c r="BMQ13" s="301"/>
      <c r="BMR13" s="301"/>
      <c r="BMS13" s="301"/>
      <c r="BMT13" s="301"/>
      <c r="BMU13" s="301"/>
      <c r="BMV13" s="301"/>
      <c r="BMW13" s="301"/>
      <c r="BMX13" s="301"/>
      <c r="BMY13" s="301"/>
      <c r="BMZ13" s="301"/>
      <c r="BNA13" s="301"/>
      <c r="BNB13" s="301"/>
      <c r="BNC13" s="301"/>
      <c r="BND13" s="301"/>
      <c r="BNE13" s="301"/>
      <c r="BNF13" s="301"/>
      <c r="BNG13" s="301"/>
      <c r="BNH13" s="301"/>
      <c r="BNI13" s="301"/>
      <c r="BNJ13" s="301"/>
      <c r="BNK13" s="301"/>
      <c r="BNL13" s="301"/>
      <c r="BNM13" s="301"/>
      <c r="BNN13" s="301"/>
      <c r="BNO13" s="301"/>
      <c r="BNP13" s="301"/>
      <c r="BNQ13" s="301"/>
      <c r="BNR13" s="301"/>
      <c r="BNS13" s="301"/>
      <c r="BNT13" s="301"/>
      <c r="BNU13" s="301"/>
      <c r="BNV13" s="301"/>
      <c r="BNW13" s="301"/>
      <c r="BNX13" s="301"/>
      <c r="BNY13" s="301"/>
      <c r="BNZ13" s="301"/>
      <c r="BOA13" s="301"/>
      <c r="BOB13" s="301"/>
      <c r="BOC13" s="301"/>
      <c r="BOD13" s="301"/>
      <c r="BOE13" s="301"/>
      <c r="BOF13" s="301"/>
      <c r="BOG13" s="301"/>
      <c r="BOH13" s="301"/>
      <c r="BOI13" s="301"/>
      <c r="BOJ13" s="301"/>
      <c r="BOK13" s="301"/>
      <c r="BOL13" s="301"/>
      <c r="BOM13" s="301"/>
      <c r="BON13" s="301"/>
      <c r="BOO13" s="301"/>
      <c r="BOP13" s="301"/>
      <c r="BOQ13" s="301"/>
      <c r="BOR13" s="301"/>
      <c r="BOS13" s="301"/>
      <c r="BOT13" s="301"/>
      <c r="BOU13" s="301"/>
      <c r="BOV13" s="301"/>
      <c r="BOW13" s="301"/>
      <c r="BOX13" s="301"/>
      <c r="BOY13" s="301"/>
      <c r="BOZ13" s="301"/>
      <c r="BPA13" s="301"/>
      <c r="BPB13" s="301"/>
      <c r="BPC13" s="301"/>
      <c r="BPD13" s="301"/>
      <c r="BPE13" s="301"/>
      <c r="BPF13" s="301"/>
      <c r="BPG13" s="301"/>
      <c r="BPH13" s="301"/>
      <c r="BPI13" s="301"/>
      <c r="BPJ13" s="301"/>
      <c r="BPK13" s="301"/>
      <c r="BPL13" s="301"/>
      <c r="BPM13" s="301"/>
      <c r="BPN13" s="301"/>
      <c r="BPO13" s="301"/>
      <c r="BPP13" s="301"/>
      <c r="BPQ13" s="301"/>
      <c r="BPR13" s="301"/>
      <c r="BPS13" s="301"/>
      <c r="BPT13" s="301"/>
      <c r="BPU13" s="301"/>
      <c r="BPV13" s="301"/>
      <c r="BPW13" s="301"/>
      <c r="BPX13" s="301"/>
      <c r="BPY13" s="301"/>
      <c r="BPZ13" s="301"/>
      <c r="BQA13" s="301"/>
      <c r="BQB13" s="301"/>
      <c r="BQC13" s="301"/>
      <c r="BQD13" s="301"/>
      <c r="BQE13" s="301"/>
      <c r="BQF13" s="301"/>
      <c r="BQG13" s="301"/>
      <c r="BQH13" s="301"/>
      <c r="BQI13" s="301"/>
      <c r="BQJ13" s="301"/>
      <c r="BQK13" s="301"/>
      <c r="BQL13" s="301"/>
      <c r="BQM13" s="301"/>
      <c r="BQN13" s="301"/>
      <c r="BQO13" s="301"/>
      <c r="BQP13" s="301"/>
      <c r="BQQ13" s="301"/>
      <c r="BQR13" s="301"/>
      <c r="BQS13" s="301"/>
      <c r="BQT13" s="301"/>
      <c r="BQU13" s="301"/>
      <c r="BQV13" s="301"/>
      <c r="BQW13" s="301"/>
      <c r="BQX13" s="301"/>
      <c r="BQY13" s="301"/>
      <c r="BQZ13" s="301"/>
      <c r="BRA13" s="301"/>
      <c r="BRB13" s="301"/>
      <c r="BRC13" s="301"/>
      <c r="BRD13" s="301"/>
      <c r="BRE13" s="301"/>
      <c r="BRF13" s="301"/>
      <c r="BRG13" s="301"/>
      <c r="BRH13" s="301"/>
      <c r="BRI13" s="301"/>
      <c r="BRJ13" s="301"/>
      <c r="BRK13" s="301"/>
      <c r="BRL13" s="301"/>
      <c r="BRM13" s="301"/>
      <c r="BRN13" s="301"/>
      <c r="BRO13" s="301"/>
      <c r="BRP13" s="301"/>
      <c r="BRQ13" s="301"/>
      <c r="BRR13" s="301"/>
      <c r="BRS13" s="301"/>
      <c r="BRT13" s="301"/>
      <c r="BRU13" s="301"/>
      <c r="BRV13" s="301"/>
      <c r="BRW13" s="301"/>
      <c r="BRX13" s="301"/>
      <c r="BRY13" s="301"/>
      <c r="BRZ13" s="301"/>
      <c r="BSA13" s="301"/>
      <c r="BSB13" s="301"/>
      <c r="BSC13" s="301"/>
      <c r="BSD13" s="301"/>
      <c r="BSE13" s="301"/>
      <c r="BSF13" s="301"/>
      <c r="BSG13" s="301"/>
      <c r="BSH13" s="301"/>
      <c r="BSI13" s="301"/>
      <c r="BSJ13" s="301"/>
      <c r="BSK13" s="301"/>
      <c r="BSL13" s="301"/>
      <c r="BSM13" s="301"/>
      <c r="BSN13" s="301"/>
      <c r="BSO13" s="301"/>
      <c r="BSP13" s="301"/>
      <c r="BSQ13" s="301"/>
      <c r="BSR13" s="301"/>
      <c r="BSS13" s="301"/>
      <c r="BST13" s="301"/>
      <c r="BSU13" s="301"/>
      <c r="BSV13" s="301"/>
      <c r="BSW13" s="301"/>
      <c r="BSX13" s="301"/>
      <c r="BSY13" s="301"/>
      <c r="BSZ13" s="301"/>
      <c r="BTA13" s="301"/>
      <c r="BTB13" s="301"/>
      <c r="BTC13" s="301"/>
      <c r="BTD13" s="301"/>
      <c r="BTE13" s="301"/>
      <c r="BTF13" s="301"/>
      <c r="BTG13" s="301"/>
      <c r="BTH13" s="301"/>
      <c r="BTI13" s="301"/>
      <c r="BTJ13" s="301"/>
      <c r="BTK13" s="301"/>
      <c r="BTL13" s="301"/>
      <c r="BTM13" s="301"/>
      <c r="BTN13" s="301"/>
      <c r="BTO13" s="301"/>
      <c r="BTP13" s="301"/>
      <c r="BTQ13" s="301"/>
      <c r="BTR13" s="301"/>
      <c r="BTS13" s="301"/>
      <c r="BTT13" s="301"/>
      <c r="BTU13" s="301"/>
      <c r="BTV13" s="301"/>
      <c r="BTW13" s="301"/>
      <c r="BTX13" s="301"/>
      <c r="BTY13" s="301"/>
      <c r="BTZ13" s="301"/>
      <c r="BUA13" s="301"/>
      <c r="BUB13" s="301"/>
      <c r="BUC13" s="301"/>
      <c r="BUD13" s="301"/>
      <c r="BUE13" s="301"/>
      <c r="BUF13" s="301"/>
      <c r="BUG13" s="301"/>
      <c r="BUH13" s="301"/>
      <c r="BUI13" s="301"/>
      <c r="BUJ13" s="301"/>
      <c r="BUK13" s="301"/>
      <c r="BUL13" s="301"/>
      <c r="BUM13" s="301"/>
      <c r="BUN13" s="301"/>
      <c r="BUO13" s="301"/>
      <c r="BUP13" s="301"/>
      <c r="BUQ13" s="301"/>
      <c r="BUR13" s="301"/>
      <c r="BUS13" s="301"/>
      <c r="BUT13" s="301"/>
      <c r="BUU13" s="301"/>
      <c r="BUV13" s="301"/>
      <c r="BUW13" s="301"/>
      <c r="BUX13" s="301"/>
      <c r="BUY13" s="301"/>
      <c r="BUZ13" s="301"/>
      <c r="BVA13" s="301"/>
      <c r="BVB13" s="301"/>
      <c r="BVC13" s="301"/>
      <c r="BVD13" s="301"/>
      <c r="BVE13" s="301"/>
      <c r="BVF13" s="301"/>
      <c r="BVG13" s="301"/>
      <c r="BVH13" s="301"/>
      <c r="BVI13" s="301"/>
      <c r="BVJ13" s="301"/>
      <c r="BVK13" s="301"/>
      <c r="BVL13" s="301"/>
      <c r="BVM13" s="301"/>
      <c r="BVN13" s="301"/>
      <c r="BVO13" s="301"/>
      <c r="BVP13" s="301"/>
      <c r="BVQ13" s="301"/>
      <c r="BVR13" s="301"/>
      <c r="BVS13" s="301"/>
      <c r="BVT13" s="301"/>
      <c r="BVU13" s="301"/>
      <c r="BVV13" s="301"/>
      <c r="BVW13" s="301"/>
      <c r="BVX13" s="301"/>
      <c r="BVY13" s="301"/>
      <c r="BVZ13" s="301"/>
      <c r="BWA13" s="301"/>
      <c r="BWB13" s="301"/>
      <c r="BWC13" s="301"/>
      <c r="BWD13" s="301"/>
      <c r="BWE13" s="301"/>
      <c r="BWF13" s="301"/>
      <c r="BWG13" s="301"/>
      <c r="BWH13" s="301"/>
      <c r="BWI13" s="301"/>
      <c r="BWJ13" s="301"/>
      <c r="BWK13" s="301"/>
      <c r="BWL13" s="301"/>
      <c r="BWM13" s="301"/>
      <c r="BWN13" s="301"/>
      <c r="BWO13" s="301"/>
      <c r="BWP13" s="301"/>
      <c r="BWQ13" s="301"/>
      <c r="BWR13" s="301"/>
      <c r="BWS13" s="301"/>
      <c r="BWT13" s="301"/>
      <c r="BWU13" s="301"/>
      <c r="BWV13" s="301"/>
      <c r="BWW13" s="301"/>
      <c r="BWX13" s="301"/>
      <c r="BWY13" s="301"/>
      <c r="BWZ13" s="301"/>
      <c r="BXA13" s="301"/>
      <c r="BXB13" s="301"/>
      <c r="BXC13" s="301"/>
      <c r="BXD13" s="301"/>
      <c r="BXE13" s="301"/>
      <c r="BXF13" s="301"/>
      <c r="BXG13" s="301"/>
      <c r="BXH13" s="301"/>
      <c r="BXI13" s="301"/>
      <c r="BXJ13" s="301"/>
      <c r="BXK13" s="301"/>
      <c r="BXL13" s="301"/>
      <c r="BXM13" s="301"/>
      <c r="BXN13" s="301"/>
      <c r="BXO13" s="301"/>
      <c r="BXP13" s="301"/>
      <c r="BXQ13" s="301"/>
      <c r="BXR13" s="301"/>
      <c r="BXS13" s="301"/>
      <c r="BXT13" s="301"/>
      <c r="BXU13" s="301"/>
      <c r="BXV13" s="301"/>
      <c r="BXW13" s="301"/>
      <c r="BXX13" s="301"/>
      <c r="BXY13" s="301"/>
      <c r="BXZ13" s="301"/>
      <c r="BYA13" s="301"/>
      <c r="BYB13" s="301"/>
      <c r="BYC13" s="301"/>
      <c r="BYD13" s="301"/>
      <c r="BYE13" s="301"/>
      <c r="BYF13" s="301"/>
      <c r="BYG13" s="301"/>
      <c r="BYH13" s="301"/>
      <c r="BYI13" s="301"/>
      <c r="BYJ13" s="301"/>
      <c r="BYK13" s="301"/>
      <c r="BYL13" s="301"/>
      <c r="BYM13" s="301"/>
      <c r="BYN13" s="301"/>
      <c r="BYO13" s="301"/>
      <c r="BYP13" s="301"/>
      <c r="BYQ13" s="301"/>
      <c r="BYR13" s="301"/>
      <c r="BYS13" s="301"/>
      <c r="BYT13" s="301"/>
      <c r="BYU13" s="301"/>
      <c r="BYV13" s="301"/>
      <c r="BYW13" s="301"/>
      <c r="BYX13" s="301"/>
      <c r="BYY13" s="301"/>
      <c r="BYZ13" s="301"/>
      <c r="BZA13" s="301"/>
      <c r="BZB13" s="301"/>
      <c r="BZC13" s="301"/>
      <c r="BZD13" s="301"/>
      <c r="BZE13" s="301"/>
      <c r="BZF13" s="301"/>
      <c r="BZG13" s="301"/>
      <c r="BZH13" s="301"/>
      <c r="BZI13" s="301"/>
      <c r="BZJ13" s="301"/>
      <c r="BZK13" s="301"/>
      <c r="BZL13" s="301"/>
      <c r="BZM13" s="301"/>
      <c r="BZN13" s="301"/>
      <c r="BZO13" s="301"/>
      <c r="BZP13" s="301"/>
      <c r="BZQ13" s="301"/>
      <c r="BZR13" s="301"/>
      <c r="BZS13" s="301"/>
      <c r="BZT13" s="301"/>
      <c r="BZU13" s="301"/>
      <c r="BZV13" s="301"/>
      <c r="BZW13" s="301"/>
      <c r="BZX13" s="301"/>
      <c r="BZY13" s="301"/>
      <c r="BZZ13" s="301"/>
      <c r="CAA13" s="301"/>
      <c r="CAB13" s="301"/>
      <c r="CAC13" s="301"/>
      <c r="CAD13" s="301"/>
      <c r="CAE13" s="301"/>
      <c r="CAF13" s="301"/>
      <c r="CAG13" s="301"/>
      <c r="CAH13" s="301"/>
      <c r="CAI13" s="301"/>
      <c r="CAJ13" s="301"/>
      <c r="CAK13" s="301"/>
      <c r="CAL13" s="301"/>
      <c r="CAM13" s="301"/>
      <c r="CAN13" s="301"/>
      <c r="CAO13" s="301"/>
      <c r="CAP13" s="301"/>
      <c r="CAQ13" s="301"/>
      <c r="CAR13" s="301"/>
      <c r="CAS13" s="301"/>
      <c r="CAT13" s="301"/>
      <c r="CAU13" s="301"/>
      <c r="CAV13" s="301"/>
      <c r="CAW13" s="301"/>
      <c r="CAX13" s="301"/>
      <c r="CAY13" s="301"/>
      <c r="CAZ13" s="301"/>
      <c r="CBA13" s="301"/>
      <c r="CBB13" s="301"/>
      <c r="CBC13" s="301"/>
      <c r="CBD13" s="301"/>
      <c r="CBE13" s="301"/>
      <c r="CBF13" s="301"/>
      <c r="CBG13" s="301"/>
      <c r="CBH13" s="301"/>
      <c r="CBI13" s="301"/>
      <c r="CBJ13" s="301"/>
      <c r="CBK13" s="301"/>
      <c r="CBL13" s="301"/>
      <c r="CBM13" s="301"/>
      <c r="CBN13" s="301"/>
      <c r="CBO13" s="301"/>
      <c r="CBP13" s="301"/>
      <c r="CBQ13" s="301"/>
      <c r="CBR13" s="301"/>
      <c r="CBS13" s="301"/>
      <c r="CBT13" s="301"/>
      <c r="CBU13" s="301"/>
      <c r="CBV13" s="301"/>
      <c r="CBW13" s="301"/>
      <c r="CBX13" s="301"/>
      <c r="CBY13" s="301"/>
      <c r="CBZ13" s="301"/>
      <c r="CCA13" s="301"/>
      <c r="CCB13" s="301"/>
      <c r="CCC13" s="301"/>
      <c r="CCD13" s="301"/>
      <c r="CCE13" s="301"/>
      <c r="CCF13" s="301"/>
      <c r="CCG13" s="301"/>
      <c r="CCH13" s="301"/>
      <c r="CCI13" s="301"/>
      <c r="CCJ13" s="301"/>
      <c r="CCK13" s="301"/>
      <c r="CCL13" s="301"/>
      <c r="CCM13" s="301"/>
      <c r="CCN13" s="301"/>
      <c r="CCO13" s="301"/>
      <c r="CCP13" s="301"/>
      <c r="CCQ13" s="301"/>
      <c r="CCR13" s="301"/>
      <c r="CCS13" s="301"/>
      <c r="CCT13" s="301"/>
      <c r="CCU13" s="301"/>
      <c r="CCV13" s="301"/>
      <c r="CCW13" s="301"/>
      <c r="CCX13" s="301"/>
      <c r="CCY13" s="301"/>
      <c r="CCZ13" s="301"/>
      <c r="CDA13" s="301"/>
      <c r="CDB13" s="301"/>
      <c r="CDC13" s="301"/>
      <c r="CDD13" s="301"/>
      <c r="CDE13" s="301"/>
      <c r="CDF13" s="301"/>
      <c r="CDG13" s="301"/>
      <c r="CDH13" s="301"/>
      <c r="CDI13" s="301"/>
      <c r="CDJ13" s="301"/>
      <c r="CDK13" s="301"/>
      <c r="CDL13" s="301"/>
      <c r="CDM13" s="301"/>
      <c r="CDN13" s="301"/>
      <c r="CDO13" s="301"/>
      <c r="CDP13" s="301"/>
      <c r="CDQ13" s="301"/>
      <c r="CDR13" s="301"/>
      <c r="CDS13" s="301"/>
      <c r="CDT13" s="301"/>
      <c r="CDU13" s="301"/>
      <c r="CDV13" s="301"/>
      <c r="CDW13" s="301"/>
      <c r="CDX13" s="301"/>
      <c r="CDY13" s="301"/>
      <c r="CDZ13" s="301"/>
      <c r="CEA13" s="301"/>
      <c r="CEB13" s="301"/>
      <c r="CEC13" s="301"/>
      <c r="CED13" s="301"/>
      <c r="CEE13" s="301"/>
      <c r="CEF13" s="301"/>
      <c r="CEG13" s="301"/>
      <c r="CEH13" s="301"/>
      <c r="CEI13" s="301"/>
      <c r="CEJ13" s="301"/>
      <c r="CEK13" s="301"/>
      <c r="CEL13" s="301"/>
      <c r="CEM13" s="301"/>
      <c r="CEN13" s="301"/>
      <c r="CEO13" s="301"/>
      <c r="CEP13" s="301"/>
      <c r="CEQ13" s="301"/>
      <c r="CER13" s="301"/>
      <c r="CES13" s="301"/>
      <c r="CET13" s="301"/>
      <c r="CEU13" s="301"/>
      <c r="CEV13" s="301"/>
      <c r="CEW13" s="301"/>
      <c r="CEX13" s="301"/>
      <c r="CEY13" s="301"/>
      <c r="CEZ13" s="301"/>
      <c r="CFA13" s="301"/>
      <c r="CFB13" s="301"/>
      <c r="CFC13" s="301"/>
      <c r="CFD13" s="301"/>
      <c r="CFE13" s="301"/>
      <c r="CFF13" s="301"/>
      <c r="CFG13" s="301"/>
      <c r="CFH13" s="301"/>
      <c r="CFI13" s="301"/>
      <c r="CFJ13" s="301"/>
      <c r="CFK13" s="301"/>
      <c r="CFL13" s="301"/>
      <c r="CFM13" s="301"/>
      <c r="CFN13" s="301"/>
      <c r="CFO13" s="301"/>
      <c r="CFP13" s="301"/>
      <c r="CFQ13" s="301"/>
      <c r="CFR13" s="301"/>
      <c r="CFS13" s="301"/>
      <c r="CFT13" s="301"/>
      <c r="CFU13" s="301"/>
      <c r="CFV13" s="301"/>
      <c r="CFW13" s="301"/>
      <c r="CFX13" s="301"/>
      <c r="CFY13" s="301"/>
      <c r="CFZ13" s="301"/>
      <c r="CGA13" s="301"/>
      <c r="CGB13" s="301"/>
      <c r="CGC13" s="301"/>
      <c r="CGD13" s="301"/>
      <c r="CGE13" s="301"/>
      <c r="CGF13" s="301"/>
      <c r="CGG13" s="301"/>
      <c r="CGH13" s="301"/>
      <c r="CGI13" s="301"/>
      <c r="CGJ13" s="301"/>
      <c r="CGK13" s="301"/>
      <c r="CGL13" s="301"/>
      <c r="CGM13" s="301"/>
      <c r="CGN13" s="301"/>
      <c r="CGO13" s="301"/>
      <c r="CGP13" s="301"/>
      <c r="CGQ13" s="301"/>
      <c r="CGR13" s="301"/>
      <c r="CGS13" s="301"/>
      <c r="CGT13" s="301"/>
      <c r="CGU13" s="301"/>
      <c r="CGV13" s="301"/>
      <c r="CGW13" s="301"/>
      <c r="CGX13" s="301"/>
      <c r="CGY13" s="301"/>
      <c r="CGZ13" s="301"/>
      <c r="CHA13" s="301"/>
      <c r="CHB13" s="301"/>
      <c r="CHC13" s="301"/>
      <c r="CHD13" s="301"/>
      <c r="CHE13" s="301"/>
      <c r="CHF13" s="301"/>
      <c r="CHG13" s="301"/>
      <c r="CHH13" s="301"/>
      <c r="CHI13" s="301"/>
      <c r="CHJ13" s="301"/>
      <c r="CHK13" s="301"/>
      <c r="CHL13" s="301"/>
      <c r="CHM13" s="301"/>
      <c r="CHN13" s="301"/>
      <c r="CHO13" s="301"/>
      <c r="CHP13" s="301"/>
      <c r="CHQ13" s="301"/>
      <c r="CHR13" s="301"/>
      <c r="CHS13" s="301"/>
      <c r="CHT13" s="301"/>
      <c r="CHU13" s="301"/>
      <c r="CHV13" s="301"/>
      <c r="CHW13" s="301"/>
      <c r="CHX13" s="301"/>
      <c r="CHY13" s="301"/>
      <c r="CHZ13" s="301"/>
      <c r="CIA13" s="301"/>
      <c r="CIB13" s="301"/>
      <c r="CIC13" s="301"/>
      <c r="CID13" s="301"/>
      <c r="CIE13" s="301"/>
      <c r="CIF13" s="301"/>
      <c r="CIG13" s="301"/>
      <c r="CIH13" s="301"/>
      <c r="CII13" s="301"/>
      <c r="CIJ13" s="301"/>
      <c r="CIK13" s="301"/>
      <c r="CIL13" s="301"/>
      <c r="CIM13" s="301"/>
      <c r="CIN13" s="301"/>
      <c r="CIO13" s="301"/>
      <c r="CIP13" s="301"/>
      <c r="CIQ13" s="301"/>
      <c r="CIR13" s="301"/>
      <c r="CIS13" s="301"/>
      <c r="CIT13" s="301"/>
      <c r="CIU13" s="301"/>
      <c r="CIV13" s="301"/>
      <c r="CIW13" s="301"/>
      <c r="CIX13" s="301"/>
      <c r="CIY13" s="301"/>
      <c r="CIZ13" s="301"/>
      <c r="CJA13" s="301"/>
      <c r="CJB13" s="301"/>
      <c r="CJC13" s="301"/>
      <c r="CJD13" s="301"/>
      <c r="CJE13" s="301"/>
      <c r="CJF13" s="301"/>
      <c r="CJG13" s="301"/>
      <c r="CJH13" s="301"/>
      <c r="CJI13" s="301"/>
      <c r="CJJ13" s="301"/>
      <c r="CJK13" s="301"/>
      <c r="CJL13" s="301"/>
      <c r="CJM13" s="301"/>
      <c r="CJN13" s="301"/>
      <c r="CJO13" s="301"/>
      <c r="CJP13" s="301"/>
      <c r="CJQ13" s="301"/>
      <c r="CJR13" s="301"/>
      <c r="CJS13" s="301"/>
      <c r="CJT13" s="301"/>
      <c r="CJU13" s="301"/>
      <c r="CJV13" s="301"/>
      <c r="CJW13" s="301"/>
      <c r="CJX13" s="301"/>
      <c r="CJY13" s="301"/>
      <c r="CJZ13" s="301"/>
      <c r="CKA13" s="301"/>
      <c r="CKB13" s="301"/>
      <c r="CKC13" s="301"/>
      <c r="CKD13" s="301"/>
      <c r="CKE13" s="301"/>
      <c r="CKF13" s="301"/>
      <c r="CKG13" s="301"/>
      <c r="CKH13" s="301"/>
      <c r="CKI13" s="301"/>
      <c r="CKJ13" s="301"/>
      <c r="CKK13" s="301"/>
      <c r="CKL13" s="301"/>
      <c r="CKM13" s="301"/>
      <c r="CKN13" s="301"/>
      <c r="CKO13" s="301"/>
      <c r="CKP13" s="301"/>
      <c r="CKQ13" s="301"/>
      <c r="CKR13" s="301"/>
      <c r="CKS13" s="301"/>
      <c r="CKT13" s="301"/>
      <c r="CKU13" s="301"/>
      <c r="CKV13" s="301"/>
      <c r="CKW13" s="301"/>
      <c r="CKX13" s="301"/>
      <c r="CKY13" s="301"/>
      <c r="CKZ13" s="301"/>
      <c r="CLA13" s="301"/>
      <c r="CLB13" s="301"/>
      <c r="CLC13" s="301"/>
      <c r="CLD13" s="301"/>
      <c r="CLE13" s="301"/>
      <c r="CLF13" s="301"/>
      <c r="CLG13" s="301"/>
      <c r="CLH13" s="301"/>
      <c r="CLI13" s="301"/>
      <c r="CLJ13" s="301"/>
      <c r="CLK13" s="301"/>
      <c r="CLL13" s="301"/>
      <c r="CLM13" s="301"/>
      <c r="CLN13" s="301"/>
      <c r="CLO13" s="301"/>
      <c r="CLP13" s="301"/>
      <c r="CLQ13" s="301"/>
      <c r="CLR13" s="301"/>
      <c r="CLS13" s="301"/>
      <c r="CLT13" s="301"/>
      <c r="CLU13" s="301"/>
      <c r="CLV13" s="301"/>
      <c r="CLW13" s="301"/>
      <c r="CLX13" s="301"/>
      <c r="CLY13" s="301"/>
      <c r="CLZ13" s="301"/>
      <c r="CMA13" s="301"/>
      <c r="CMB13" s="301"/>
      <c r="CMC13" s="301"/>
      <c r="CMD13" s="301"/>
      <c r="CME13" s="301"/>
      <c r="CMF13" s="301"/>
      <c r="CMG13" s="301"/>
      <c r="CMH13" s="301"/>
      <c r="CMI13" s="301"/>
      <c r="CMJ13" s="301"/>
      <c r="CMK13" s="301"/>
      <c r="CML13" s="301"/>
      <c r="CMM13" s="301"/>
      <c r="CMN13" s="301"/>
      <c r="CMO13" s="301"/>
      <c r="CMP13" s="301"/>
      <c r="CMQ13" s="301"/>
      <c r="CMR13" s="301"/>
      <c r="CMS13" s="301"/>
      <c r="CMT13" s="301"/>
      <c r="CMU13" s="301"/>
      <c r="CMV13" s="301"/>
      <c r="CMW13" s="301"/>
      <c r="CMX13" s="301"/>
      <c r="CMY13" s="301"/>
      <c r="CMZ13" s="301"/>
      <c r="CNA13" s="301"/>
      <c r="CNB13" s="301"/>
      <c r="CNC13" s="301"/>
      <c r="CND13" s="301"/>
      <c r="CNE13" s="301"/>
      <c r="CNF13" s="301"/>
      <c r="CNG13" s="301"/>
      <c r="CNH13" s="301"/>
      <c r="CNI13" s="301"/>
      <c r="CNJ13" s="301"/>
      <c r="CNK13" s="301"/>
      <c r="CNL13" s="301"/>
      <c r="CNM13" s="301"/>
      <c r="CNN13" s="301"/>
      <c r="CNO13" s="301"/>
      <c r="CNP13" s="301"/>
      <c r="CNQ13" s="301"/>
      <c r="CNR13" s="301"/>
      <c r="CNS13" s="301"/>
      <c r="CNT13" s="301"/>
      <c r="CNU13" s="301"/>
      <c r="CNV13" s="301"/>
      <c r="CNW13" s="301"/>
      <c r="CNX13" s="301"/>
      <c r="CNY13" s="301"/>
      <c r="CNZ13" s="301"/>
      <c r="COA13" s="301"/>
      <c r="COB13" s="301"/>
      <c r="COC13" s="301"/>
      <c r="COD13" s="301"/>
      <c r="COE13" s="301"/>
      <c r="COF13" s="301"/>
      <c r="COG13" s="301"/>
      <c r="COH13" s="301"/>
      <c r="COI13" s="301"/>
      <c r="COJ13" s="301"/>
      <c r="COK13" s="301"/>
      <c r="COL13" s="301"/>
      <c r="COM13" s="301"/>
      <c r="CON13" s="301"/>
      <c r="COO13" s="301"/>
      <c r="COP13" s="301"/>
      <c r="COQ13" s="301"/>
      <c r="COR13" s="301"/>
      <c r="COS13" s="301"/>
      <c r="COT13" s="301"/>
      <c r="COU13" s="301"/>
      <c r="COV13" s="301"/>
      <c r="COW13" s="301"/>
      <c r="COX13" s="301"/>
      <c r="COY13" s="301"/>
      <c r="COZ13" s="301"/>
      <c r="CPA13" s="301"/>
      <c r="CPB13" s="301"/>
      <c r="CPC13" s="301"/>
      <c r="CPD13" s="301"/>
      <c r="CPE13" s="301"/>
      <c r="CPF13" s="301"/>
      <c r="CPG13" s="301"/>
      <c r="CPH13" s="301"/>
      <c r="CPI13" s="301"/>
      <c r="CPJ13" s="301"/>
      <c r="CPK13" s="301"/>
      <c r="CPL13" s="301"/>
      <c r="CPM13" s="301"/>
      <c r="CPN13" s="301"/>
      <c r="CPO13" s="301"/>
      <c r="CPP13" s="301"/>
      <c r="CPQ13" s="301"/>
      <c r="CPR13" s="301"/>
      <c r="CPS13" s="301"/>
      <c r="CPT13" s="301"/>
      <c r="CPU13" s="301"/>
      <c r="CPV13" s="301"/>
      <c r="CPW13" s="301"/>
      <c r="CPX13" s="301"/>
      <c r="CPY13" s="301"/>
      <c r="CPZ13" s="301"/>
      <c r="CQA13" s="301"/>
      <c r="CQB13" s="301"/>
      <c r="CQC13" s="301"/>
      <c r="CQD13" s="301"/>
      <c r="CQE13" s="301"/>
      <c r="CQF13" s="301"/>
      <c r="CQG13" s="301"/>
      <c r="CQH13" s="301"/>
      <c r="CQI13" s="301"/>
      <c r="CQJ13" s="301"/>
      <c r="CQK13" s="301"/>
      <c r="CQL13" s="301"/>
      <c r="CQM13" s="301"/>
      <c r="CQN13" s="301"/>
      <c r="CQO13" s="301"/>
      <c r="CQP13" s="301"/>
      <c r="CQQ13" s="301"/>
      <c r="CQR13" s="301"/>
      <c r="CQS13" s="301"/>
      <c r="CQT13" s="301"/>
      <c r="CQU13" s="301"/>
      <c r="CQV13" s="301"/>
      <c r="CQW13" s="301"/>
      <c r="CQX13" s="301"/>
      <c r="CQY13" s="301"/>
      <c r="CQZ13" s="301"/>
      <c r="CRA13" s="301"/>
      <c r="CRB13" s="301"/>
      <c r="CRC13" s="301"/>
      <c r="CRD13" s="301"/>
      <c r="CRE13" s="301"/>
      <c r="CRF13" s="301"/>
      <c r="CRG13" s="301"/>
      <c r="CRH13" s="301"/>
      <c r="CRI13" s="301"/>
      <c r="CRJ13" s="301"/>
      <c r="CRK13" s="301"/>
      <c r="CRL13" s="301"/>
      <c r="CRM13" s="301"/>
      <c r="CRN13" s="301"/>
      <c r="CRO13" s="301"/>
      <c r="CRP13" s="301"/>
      <c r="CRQ13" s="301"/>
      <c r="CRR13" s="301"/>
      <c r="CRS13" s="301"/>
      <c r="CRT13" s="301"/>
      <c r="CRU13" s="301"/>
      <c r="CRV13" s="301"/>
      <c r="CRW13" s="301"/>
      <c r="CRX13" s="301"/>
      <c r="CRY13" s="301"/>
      <c r="CRZ13" s="301"/>
      <c r="CSA13" s="301"/>
      <c r="CSB13" s="301"/>
      <c r="CSC13" s="301"/>
      <c r="CSD13" s="301"/>
      <c r="CSE13" s="301"/>
      <c r="CSF13" s="301"/>
      <c r="CSG13" s="301"/>
      <c r="CSH13" s="301"/>
      <c r="CSI13" s="301"/>
      <c r="CSJ13" s="301"/>
      <c r="CSK13" s="301"/>
      <c r="CSL13" s="301"/>
      <c r="CSM13" s="301"/>
      <c r="CSN13" s="301"/>
      <c r="CSO13" s="301"/>
      <c r="CSP13" s="301"/>
      <c r="CSQ13" s="301"/>
      <c r="CSR13" s="301"/>
      <c r="CSS13" s="301"/>
      <c r="CST13" s="301"/>
      <c r="CSU13" s="301"/>
      <c r="CSV13" s="301"/>
      <c r="CSW13" s="301"/>
      <c r="CSX13" s="301"/>
      <c r="CSY13" s="301"/>
      <c r="CSZ13" s="301"/>
      <c r="CTA13" s="301"/>
      <c r="CTB13" s="301"/>
      <c r="CTC13" s="301"/>
      <c r="CTD13" s="301"/>
      <c r="CTE13" s="301"/>
      <c r="CTF13" s="301"/>
      <c r="CTG13" s="301"/>
      <c r="CTH13" s="301"/>
      <c r="CTI13" s="301"/>
      <c r="CTJ13" s="301"/>
      <c r="CTK13" s="301"/>
      <c r="CTL13" s="301"/>
      <c r="CTM13" s="301"/>
      <c r="CTN13" s="301"/>
      <c r="CTO13" s="301"/>
      <c r="CTP13" s="301"/>
      <c r="CTQ13" s="301"/>
      <c r="CTR13" s="301"/>
      <c r="CTS13" s="301"/>
      <c r="CTT13" s="301"/>
      <c r="CTU13" s="301"/>
      <c r="CTV13" s="301"/>
      <c r="CTW13" s="301"/>
      <c r="CTX13" s="301"/>
      <c r="CTY13" s="301"/>
      <c r="CTZ13" s="301"/>
      <c r="CUA13" s="301"/>
      <c r="CUB13" s="301"/>
      <c r="CUC13" s="301"/>
      <c r="CUD13" s="301"/>
      <c r="CUE13" s="301"/>
      <c r="CUF13" s="301"/>
      <c r="CUG13" s="301"/>
      <c r="CUH13" s="301"/>
      <c r="CUI13" s="301"/>
      <c r="CUJ13" s="301"/>
      <c r="CUK13" s="301"/>
      <c r="CUL13" s="301"/>
      <c r="CUM13" s="301"/>
      <c r="CUN13" s="301"/>
      <c r="CUO13" s="301"/>
      <c r="CUP13" s="301"/>
      <c r="CUQ13" s="301"/>
      <c r="CUR13" s="301"/>
      <c r="CUS13" s="301"/>
      <c r="CUT13" s="301"/>
      <c r="CUU13" s="301"/>
      <c r="CUV13" s="301"/>
      <c r="CUW13" s="301"/>
      <c r="CUX13" s="301"/>
      <c r="CUY13" s="301"/>
      <c r="CUZ13" s="301"/>
      <c r="CVA13" s="301"/>
      <c r="CVB13" s="301"/>
      <c r="CVC13" s="301"/>
      <c r="CVD13" s="301"/>
      <c r="CVE13" s="301"/>
      <c r="CVF13" s="301"/>
      <c r="CVG13" s="301"/>
      <c r="CVH13" s="301"/>
      <c r="CVI13" s="301"/>
      <c r="CVJ13" s="301"/>
      <c r="CVK13" s="301"/>
      <c r="CVL13" s="301"/>
      <c r="CVM13" s="301"/>
      <c r="CVN13" s="301"/>
      <c r="CVO13" s="301"/>
      <c r="CVP13" s="301"/>
      <c r="CVQ13" s="301"/>
      <c r="CVR13" s="301"/>
      <c r="CVS13" s="301"/>
      <c r="CVT13" s="301"/>
      <c r="CVU13" s="301"/>
      <c r="CVV13" s="301"/>
      <c r="CVW13" s="301"/>
      <c r="CVX13" s="301"/>
      <c r="CVY13" s="301"/>
      <c r="CVZ13" s="301"/>
      <c r="CWA13" s="301"/>
      <c r="CWB13" s="301"/>
      <c r="CWC13" s="301"/>
      <c r="CWD13" s="301"/>
      <c r="CWE13" s="301"/>
      <c r="CWF13" s="301"/>
      <c r="CWG13" s="301"/>
      <c r="CWH13" s="301"/>
      <c r="CWI13" s="301"/>
      <c r="CWJ13" s="301"/>
      <c r="CWK13" s="301"/>
      <c r="CWL13" s="301"/>
      <c r="CWM13" s="301"/>
      <c r="CWN13" s="301"/>
      <c r="CWO13" s="301"/>
      <c r="CWP13" s="301"/>
      <c r="CWQ13" s="301"/>
      <c r="CWR13" s="301"/>
      <c r="CWS13" s="301"/>
      <c r="CWT13" s="301"/>
      <c r="CWU13" s="301"/>
      <c r="CWV13" s="301"/>
      <c r="CWW13" s="301"/>
      <c r="CWX13" s="301"/>
      <c r="CWY13" s="301"/>
      <c r="CWZ13" s="301"/>
      <c r="CXA13" s="301"/>
      <c r="CXB13" s="301"/>
      <c r="CXC13" s="301"/>
      <c r="CXD13" s="301"/>
      <c r="CXE13" s="301"/>
      <c r="CXF13" s="301"/>
      <c r="CXG13" s="301"/>
      <c r="CXH13" s="301"/>
      <c r="CXI13" s="301"/>
      <c r="CXJ13" s="301"/>
      <c r="CXK13" s="301"/>
      <c r="CXL13" s="301"/>
      <c r="CXM13" s="301"/>
      <c r="CXN13" s="301"/>
      <c r="CXO13" s="301"/>
      <c r="CXP13" s="301"/>
      <c r="CXQ13" s="301"/>
      <c r="CXR13" s="301"/>
      <c r="CXS13" s="301"/>
      <c r="CXT13" s="301"/>
      <c r="CXU13" s="301"/>
      <c r="CXV13" s="301"/>
      <c r="CXW13" s="301"/>
      <c r="CXX13" s="301"/>
      <c r="CXY13" s="301"/>
      <c r="CXZ13" s="301"/>
      <c r="CYA13" s="301"/>
      <c r="CYB13" s="301"/>
      <c r="CYC13" s="301"/>
      <c r="CYD13" s="301"/>
      <c r="CYE13" s="301"/>
      <c r="CYF13" s="301"/>
      <c r="CYG13" s="301"/>
      <c r="CYH13" s="301"/>
      <c r="CYI13" s="301"/>
      <c r="CYJ13" s="301"/>
      <c r="CYK13" s="301"/>
      <c r="CYL13" s="301"/>
      <c r="CYM13" s="301"/>
      <c r="CYN13" s="301"/>
      <c r="CYO13" s="301"/>
      <c r="CYP13" s="301"/>
      <c r="CYQ13" s="301"/>
      <c r="CYR13" s="301"/>
      <c r="CYS13" s="301"/>
      <c r="CYT13" s="301"/>
      <c r="CYU13" s="301"/>
      <c r="CYV13" s="301"/>
      <c r="CYW13" s="301"/>
      <c r="CYX13" s="301"/>
      <c r="CYY13" s="301"/>
      <c r="CYZ13" s="301"/>
      <c r="CZA13" s="301"/>
      <c r="CZB13" s="301"/>
      <c r="CZC13" s="301"/>
      <c r="CZD13" s="301"/>
      <c r="CZE13" s="301"/>
      <c r="CZF13" s="301"/>
      <c r="CZG13" s="301"/>
      <c r="CZH13" s="301"/>
      <c r="CZI13" s="301"/>
      <c r="CZJ13" s="301"/>
      <c r="CZK13" s="301"/>
      <c r="CZL13" s="301"/>
      <c r="CZM13" s="301"/>
      <c r="CZN13" s="301"/>
      <c r="CZO13" s="301"/>
      <c r="CZP13" s="301"/>
      <c r="CZQ13" s="301"/>
      <c r="CZR13" s="301"/>
      <c r="CZS13" s="301"/>
      <c r="CZT13" s="301"/>
      <c r="CZU13" s="301"/>
      <c r="CZV13" s="301"/>
      <c r="CZW13" s="301"/>
      <c r="CZX13" s="301"/>
      <c r="CZY13" s="301"/>
      <c r="CZZ13" s="301"/>
      <c r="DAA13" s="301"/>
      <c r="DAB13" s="301"/>
      <c r="DAC13" s="301"/>
      <c r="DAD13" s="301"/>
      <c r="DAE13" s="301"/>
      <c r="DAF13" s="301"/>
      <c r="DAG13" s="301"/>
      <c r="DAH13" s="301"/>
      <c r="DAI13" s="301"/>
      <c r="DAJ13" s="301"/>
      <c r="DAK13" s="301"/>
      <c r="DAL13" s="301"/>
      <c r="DAM13" s="301"/>
      <c r="DAN13" s="301"/>
      <c r="DAO13" s="301"/>
      <c r="DAP13" s="301"/>
      <c r="DAQ13" s="301"/>
      <c r="DAR13" s="301"/>
      <c r="DAS13" s="301"/>
      <c r="DAT13" s="301"/>
      <c r="DAU13" s="301"/>
      <c r="DAV13" s="301"/>
      <c r="DAW13" s="301"/>
      <c r="DAX13" s="301"/>
      <c r="DAY13" s="301"/>
      <c r="DAZ13" s="301"/>
      <c r="DBA13" s="301"/>
      <c r="DBB13" s="301"/>
      <c r="DBC13" s="301"/>
      <c r="DBD13" s="301"/>
      <c r="DBE13" s="301"/>
      <c r="DBF13" s="301"/>
      <c r="DBG13" s="301"/>
      <c r="DBH13" s="301"/>
      <c r="DBI13" s="301"/>
      <c r="DBJ13" s="301"/>
      <c r="DBK13" s="301"/>
      <c r="DBL13" s="301"/>
      <c r="DBM13" s="301"/>
      <c r="DBN13" s="301"/>
      <c r="DBO13" s="301"/>
      <c r="DBP13" s="301"/>
      <c r="DBQ13" s="301"/>
      <c r="DBR13" s="301"/>
      <c r="DBS13" s="301"/>
      <c r="DBT13" s="301"/>
      <c r="DBU13" s="301"/>
      <c r="DBV13" s="301"/>
      <c r="DBW13" s="301"/>
      <c r="DBX13" s="301"/>
      <c r="DBY13" s="301"/>
      <c r="DBZ13" s="301"/>
      <c r="DCA13" s="301"/>
      <c r="DCB13" s="301"/>
      <c r="DCC13" s="301"/>
      <c r="DCD13" s="301"/>
      <c r="DCE13" s="301"/>
      <c r="DCF13" s="301"/>
      <c r="DCG13" s="301"/>
      <c r="DCH13" s="301"/>
      <c r="DCI13" s="301"/>
      <c r="DCJ13" s="301"/>
      <c r="DCK13" s="301"/>
      <c r="DCL13" s="301"/>
      <c r="DCM13" s="301"/>
      <c r="DCN13" s="301"/>
      <c r="DCO13" s="301"/>
      <c r="DCP13" s="301"/>
      <c r="DCQ13" s="301"/>
      <c r="DCR13" s="301"/>
      <c r="DCS13" s="301"/>
      <c r="DCT13" s="301"/>
      <c r="DCU13" s="301"/>
      <c r="DCV13" s="301"/>
      <c r="DCW13" s="301"/>
      <c r="DCX13" s="301"/>
      <c r="DCY13" s="301"/>
      <c r="DCZ13" s="301"/>
      <c r="DDA13" s="301"/>
      <c r="DDB13" s="301"/>
      <c r="DDC13" s="301"/>
      <c r="DDD13" s="301"/>
      <c r="DDE13" s="301"/>
      <c r="DDF13" s="301"/>
      <c r="DDG13" s="301"/>
      <c r="DDH13" s="301"/>
      <c r="DDI13" s="301"/>
      <c r="DDJ13" s="301"/>
      <c r="DDK13" s="301"/>
      <c r="DDL13" s="301"/>
      <c r="DDM13" s="301"/>
      <c r="DDN13" s="301"/>
      <c r="DDO13" s="301"/>
      <c r="DDP13" s="301"/>
      <c r="DDQ13" s="301"/>
      <c r="DDR13" s="301"/>
      <c r="DDS13" s="301"/>
      <c r="DDT13" s="301"/>
      <c r="DDU13" s="301"/>
      <c r="DDV13" s="301"/>
      <c r="DDW13" s="301"/>
      <c r="DDX13" s="301"/>
      <c r="DDY13" s="301"/>
      <c r="DDZ13" s="301"/>
      <c r="DEA13" s="301"/>
      <c r="DEB13" s="301"/>
      <c r="DEC13" s="301"/>
      <c r="DED13" s="301"/>
      <c r="DEE13" s="301"/>
      <c r="DEF13" s="301"/>
      <c r="DEG13" s="301"/>
      <c r="DEH13" s="301"/>
      <c r="DEI13" s="301"/>
      <c r="DEJ13" s="301"/>
      <c r="DEK13" s="301"/>
      <c r="DEL13" s="301"/>
      <c r="DEM13" s="301"/>
      <c r="DEN13" s="301"/>
      <c r="DEO13" s="301"/>
      <c r="DEP13" s="301"/>
      <c r="DEQ13" s="301"/>
      <c r="DER13" s="301"/>
      <c r="DES13" s="301"/>
      <c r="DET13" s="301"/>
      <c r="DEU13" s="301"/>
      <c r="DEV13" s="301"/>
      <c r="DEW13" s="301"/>
      <c r="DEX13" s="301"/>
      <c r="DEY13" s="301"/>
      <c r="DEZ13" s="301"/>
      <c r="DFA13" s="301"/>
      <c r="DFB13" s="301"/>
      <c r="DFC13" s="301"/>
      <c r="DFD13" s="301"/>
      <c r="DFE13" s="301"/>
      <c r="DFF13" s="301"/>
      <c r="DFG13" s="301"/>
      <c r="DFH13" s="301"/>
      <c r="DFI13" s="301"/>
      <c r="DFJ13" s="301"/>
      <c r="DFK13" s="301"/>
      <c r="DFL13" s="301"/>
      <c r="DFM13" s="301"/>
      <c r="DFN13" s="301"/>
      <c r="DFO13" s="301"/>
      <c r="DFP13" s="301"/>
      <c r="DFQ13" s="301"/>
      <c r="DFR13" s="301"/>
      <c r="DFS13" s="301"/>
      <c r="DFT13" s="301"/>
      <c r="DFU13" s="301"/>
      <c r="DFV13" s="301"/>
      <c r="DFW13" s="301"/>
      <c r="DFX13" s="301"/>
      <c r="DFY13" s="301"/>
      <c r="DFZ13" s="301"/>
      <c r="DGA13" s="301"/>
      <c r="DGB13" s="301"/>
      <c r="DGC13" s="301"/>
      <c r="DGD13" s="301"/>
      <c r="DGE13" s="301"/>
      <c r="DGF13" s="301"/>
      <c r="DGG13" s="301"/>
      <c r="DGH13" s="301"/>
      <c r="DGI13" s="301"/>
      <c r="DGJ13" s="301"/>
      <c r="DGK13" s="301"/>
      <c r="DGL13" s="301"/>
      <c r="DGM13" s="301"/>
      <c r="DGN13" s="301"/>
      <c r="DGO13" s="301"/>
      <c r="DGP13" s="301"/>
      <c r="DGQ13" s="301"/>
      <c r="DGR13" s="301"/>
      <c r="DGS13" s="301"/>
      <c r="DGT13" s="301"/>
      <c r="DGU13" s="301"/>
      <c r="DGV13" s="301"/>
      <c r="DGW13" s="301"/>
      <c r="DGX13" s="301"/>
      <c r="DGY13" s="301"/>
      <c r="DGZ13" s="301"/>
      <c r="DHA13" s="301"/>
      <c r="DHB13" s="301"/>
      <c r="DHC13" s="301"/>
      <c r="DHD13" s="301"/>
      <c r="DHE13" s="301"/>
      <c r="DHF13" s="301"/>
      <c r="DHG13" s="301"/>
      <c r="DHH13" s="301"/>
      <c r="DHI13" s="301"/>
      <c r="DHJ13" s="301"/>
      <c r="DHK13" s="301"/>
      <c r="DHL13" s="301"/>
      <c r="DHM13" s="301"/>
      <c r="DHN13" s="301"/>
      <c r="DHO13" s="301"/>
      <c r="DHP13" s="301"/>
      <c r="DHQ13" s="301"/>
      <c r="DHR13" s="301"/>
      <c r="DHS13" s="301"/>
      <c r="DHT13" s="301"/>
      <c r="DHU13" s="301"/>
      <c r="DHV13" s="301"/>
      <c r="DHW13" s="301"/>
      <c r="DHX13" s="301"/>
      <c r="DHY13" s="301"/>
      <c r="DHZ13" s="301"/>
      <c r="DIA13" s="301"/>
      <c r="DIB13" s="301"/>
      <c r="DIC13" s="301"/>
      <c r="DID13" s="301"/>
      <c r="DIE13" s="301"/>
      <c r="DIF13" s="301"/>
      <c r="DIG13" s="301"/>
      <c r="DIH13" s="301"/>
      <c r="DII13" s="301"/>
      <c r="DIJ13" s="301"/>
      <c r="DIK13" s="301"/>
      <c r="DIL13" s="301"/>
      <c r="DIM13" s="301"/>
      <c r="DIN13" s="301"/>
      <c r="DIO13" s="301"/>
      <c r="DIP13" s="301"/>
      <c r="DIQ13" s="301"/>
      <c r="DIR13" s="301"/>
      <c r="DIS13" s="301"/>
      <c r="DIT13" s="301"/>
      <c r="DIU13" s="301"/>
      <c r="DIV13" s="301"/>
      <c r="DIW13" s="301"/>
      <c r="DIX13" s="301"/>
      <c r="DIY13" s="301"/>
      <c r="DIZ13" s="301"/>
      <c r="DJA13" s="301"/>
      <c r="DJB13" s="301"/>
      <c r="DJC13" s="301"/>
      <c r="DJD13" s="301"/>
      <c r="DJE13" s="301"/>
      <c r="DJF13" s="301"/>
      <c r="DJG13" s="301"/>
      <c r="DJH13" s="301"/>
      <c r="DJI13" s="301"/>
      <c r="DJJ13" s="301"/>
      <c r="DJK13" s="301"/>
      <c r="DJL13" s="301"/>
      <c r="DJM13" s="301"/>
      <c r="DJN13" s="301"/>
      <c r="DJO13" s="301"/>
      <c r="DJP13" s="301"/>
      <c r="DJQ13" s="301"/>
      <c r="DJR13" s="301"/>
      <c r="DJS13" s="301"/>
      <c r="DJT13" s="301"/>
      <c r="DJU13" s="301"/>
      <c r="DJV13" s="301"/>
      <c r="DJW13" s="301"/>
      <c r="DJX13" s="301"/>
      <c r="DJY13" s="301"/>
      <c r="DJZ13" s="301"/>
      <c r="DKA13" s="301"/>
      <c r="DKB13" s="301"/>
      <c r="DKC13" s="301"/>
      <c r="DKD13" s="301"/>
      <c r="DKE13" s="301"/>
      <c r="DKF13" s="301"/>
      <c r="DKG13" s="301"/>
      <c r="DKH13" s="301"/>
      <c r="DKI13" s="301"/>
      <c r="DKJ13" s="301"/>
      <c r="DKK13" s="301"/>
      <c r="DKL13" s="301"/>
      <c r="DKM13" s="301"/>
      <c r="DKN13" s="301"/>
      <c r="DKO13" s="301"/>
      <c r="DKP13" s="301"/>
      <c r="DKQ13" s="301"/>
      <c r="DKR13" s="301"/>
      <c r="DKS13" s="301"/>
      <c r="DKT13" s="301"/>
      <c r="DKU13" s="301"/>
      <c r="DKV13" s="301"/>
      <c r="DKW13" s="301"/>
      <c r="DKX13" s="301"/>
      <c r="DKY13" s="301"/>
      <c r="DKZ13" s="301"/>
      <c r="DLA13" s="301"/>
      <c r="DLB13" s="301"/>
      <c r="DLC13" s="301"/>
      <c r="DLD13" s="301"/>
      <c r="DLE13" s="301"/>
      <c r="DLF13" s="301"/>
      <c r="DLG13" s="301"/>
      <c r="DLH13" s="301"/>
      <c r="DLI13" s="301"/>
      <c r="DLJ13" s="301"/>
      <c r="DLK13" s="301"/>
      <c r="DLL13" s="301"/>
      <c r="DLM13" s="301"/>
      <c r="DLN13" s="301"/>
      <c r="DLO13" s="301"/>
      <c r="DLP13" s="301"/>
      <c r="DLQ13" s="301"/>
      <c r="DLR13" s="301"/>
      <c r="DLS13" s="301"/>
      <c r="DLT13" s="301"/>
      <c r="DLU13" s="301"/>
      <c r="DLV13" s="301"/>
      <c r="DLW13" s="301"/>
      <c r="DLX13" s="301"/>
      <c r="DLY13" s="301"/>
      <c r="DLZ13" s="301"/>
      <c r="DMA13" s="301"/>
      <c r="DMB13" s="301"/>
      <c r="DMC13" s="301"/>
      <c r="DMD13" s="301"/>
      <c r="DME13" s="301"/>
      <c r="DMF13" s="301"/>
      <c r="DMG13" s="301"/>
      <c r="DMH13" s="301"/>
      <c r="DMI13" s="301"/>
      <c r="DMJ13" s="301"/>
      <c r="DMK13" s="301"/>
      <c r="DML13" s="301"/>
      <c r="DMM13" s="301"/>
      <c r="DMN13" s="301"/>
      <c r="DMO13" s="301"/>
      <c r="DMP13" s="301"/>
      <c r="DMQ13" s="301"/>
      <c r="DMR13" s="301"/>
      <c r="DMS13" s="301"/>
      <c r="DMT13" s="301"/>
      <c r="DMU13" s="301"/>
      <c r="DMV13" s="301"/>
      <c r="DMW13" s="301"/>
      <c r="DMX13" s="301"/>
      <c r="DMY13" s="301"/>
      <c r="DMZ13" s="301"/>
      <c r="DNA13" s="301"/>
      <c r="DNB13" s="301"/>
      <c r="DNC13" s="301"/>
      <c r="DND13" s="301"/>
      <c r="DNE13" s="301"/>
      <c r="DNF13" s="301"/>
      <c r="DNG13" s="301"/>
      <c r="DNH13" s="301"/>
      <c r="DNI13" s="301"/>
      <c r="DNJ13" s="301"/>
      <c r="DNK13" s="301"/>
      <c r="DNL13" s="301"/>
      <c r="DNM13" s="301"/>
      <c r="DNN13" s="301"/>
      <c r="DNO13" s="301"/>
      <c r="DNP13" s="301"/>
      <c r="DNQ13" s="301"/>
      <c r="DNR13" s="301"/>
      <c r="DNS13" s="301"/>
      <c r="DNT13" s="301"/>
      <c r="DNU13" s="301"/>
      <c r="DNV13" s="301"/>
      <c r="DNW13" s="301"/>
      <c r="DNX13" s="301"/>
      <c r="DNY13" s="301"/>
      <c r="DNZ13" s="301"/>
      <c r="DOA13" s="301"/>
      <c r="DOB13" s="301"/>
      <c r="DOC13" s="301"/>
      <c r="DOD13" s="301"/>
      <c r="DOE13" s="301"/>
      <c r="DOF13" s="301"/>
      <c r="DOG13" s="301"/>
      <c r="DOH13" s="301"/>
      <c r="DOI13" s="301"/>
      <c r="DOJ13" s="301"/>
      <c r="DOK13" s="301"/>
      <c r="DOL13" s="301"/>
      <c r="DOM13" s="301"/>
      <c r="DON13" s="301"/>
      <c r="DOO13" s="301"/>
      <c r="DOP13" s="301"/>
      <c r="DOQ13" s="301"/>
      <c r="DOR13" s="301"/>
      <c r="DOS13" s="301"/>
      <c r="DOT13" s="301"/>
      <c r="DOU13" s="301"/>
      <c r="DOV13" s="301"/>
      <c r="DOW13" s="301"/>
      <c r="DOX13" s="301"/>
      <c r="DOY13" s="301"/>
      <c r="DOZ13" s="301"/>
      <c r="DPA13" s="301"/>
      <c r="DPB13" s="301"/>
      <c r="DPC13" s="301"/>
      <c r="DPD13" s="301"/>
      <c r="DPE13" s="301"/>
      <c r="DPF13" s="301"/>
      <c r="DPG13" s="301"/>
      <c r="DPH13" s="301"/>
      <c r="DPI13" s="301"/>
      <c r="DPJ13" s="301"/>
      <c r="DPK13" s="301"/>
      <c r="DPL13" s="301"/>
      <c r="DPM13" s="301"/>
      <c r="DPN13" s="301"/>
      <c r="DPO13" s="301"/>
      <c r="DPP13" s="301"/>
      <c r="DPQ13" s="301"/>
      <c r="DPR13" s="301"/>
      <c r="DPS13" s="301"/>
      <c r="DPT13" s="301"/>
      <c r="DPU13" s="301"/>
      <c r="DPV13" s="301"/>
      <c r="DPW13" s="301"/>
      <c r="DPX13" s="301"/>
      <c r="DPY13" s="301"/>
      <c r="DPZ13" s="301"/>
      <c r="DQA13" s="301"/>
      <c r="DQB13" s="301"/>
      <c r="DQC13" s="301"/>
      <c r="DQD13" s="301"/>
      <c r="DQE13" s="301"/>
      <c r="DQF13" s="301"/>
      <c r="DQG13" s="301"/>
      <c r="DQH13" s="301"/>
      <c r="DQI13" s="301"/>
      <c r="DQJ13" s="301"/>
      <c r="DQK13" s="301"/>
      <c r="DQL13" s="301"/>
      <c r="DQM13" s="301"/>
      <c r="DQN13" s="301"/>
      <c r="DQO13" s="301"/>
      <c r="DQP13" s="301"/>
      <c r="DQQ13" s="301"/>
      <c r="DQR13" s="301"/>
      <c r="DQS13" s="301"/>
      <c r="DQT13" s="301"/>
      <c r="DQU13" s="301"/>
      <c r="DQV13" s="301"/>
      <c r="DQW13" s="301"/>
      <c r="DQX13" s="301"/>
      <c r="DQY13" s="301"/>
      <c r="DQZ13" s="301"/>
      <c r="DRA13" s="301"/>
      <c r="DRB13" s="301"/>
      <c r="DRC13" s="301"/>
      <c r="DRD13" s="301"/>
      <c r="DRE13" s="301"/>
      <c r="DRF13" s="301"/>
      <c r="DRG13" s="301"/>
      <c r="DRH13" s="301"/>
      <c r="DRI13" s="301"/>
      <c r="DRJ13" s="301"/>
      <c r="DRK13" s="301"/>
      <c r="DRL13" s="301"/>
      <c r="DRM13" s="301"/>
      <c r="DRN13" s="301"/>
      <c r="DRO13" s="301"/>
      <c r="DRP13" s="301"/>
      <c r="DRQ13" s="301"/>
      <c r="DRR13" s="301"/>
      <c r="DRS13" s="301"/>
      <c r="DRT13" s="301"/>
      <c r="DRU13" s="301"/>
      <c r="DRV13" s="301"/>
      <c r="DRW13" s="301"/>
      <c r="DRX13" s="301"/>
      <c r="DRY13" s="301"/>
      <c r="DRZ13" s="301"/>
      <c r="DSA13" s="301"/>
      <c r="DSB13" s="301"/>
      <c r="DSC13" s="301"/>
      <c r="DSD13" s="301"/>
      <c r="DSE13" s="301"/>
      <c r="DSF13" s="301"/>
      <c r="DSG13" s="301"/>
      <c r="DSH13" s="301"/>
      <c r="DSI13" s="301"/>
      <c r="DSJ13" s="301"/>
      <c r="DSK13" s="301"/>
      <c r="DSL13" s="301"/>
      <c r="DSM13" s="301"/>
      <c r="DSN13" s="301"/>
      <c r="DSO13" s="301"/>
      <c r="DSP13" s="301"/>
      <c r="DSQ13" s="301"/>
      <c r="DSR13" s="301"/>
      <c r="DSS13" s="301"/>
      <c r="DST13" s="301"/>
      <c r="DSU13" s="301"/>
      <c r="DSV13" s="301"/>
      <c r="DSW13" s="301"/>
      <c r="DSX13" s="301"/>
      <c r="DSY13" s="301"/>
      <c r="DSZ13" s="301"/>
      <c r="DTA13" s="301"/>
      <c r="DTB13" s="301"/>
      <c r="DTC13" s="301"/>
      <c r="DTD13" s="301"/>
      <c r="DTE13" s="301"/>
      <c r="DTF13" s="301"/>
      <c r="DTG13" s="301"/>
      <c r="DTH13" s="301"/>
      <c r="DTI13" s="301"/>
      <c r="DTJ13" s="301"/>
      <c r="DTK13" s="301"/>
      <c r="DTL13" s="301"/>
      <c r="DTM13" s="301"/>
      <c r="DTN13" s="301"/>
      <c r="DTO13" s="301"/>
      <c r="DTP13" s="301"/>
      <c r="DTQ13" s="301"/>
      <c r="DTR13" s="301"/>
      <c r="DTS13" s="301"/>
      <c r="DTT13" s="301"/>
      <c r="DTU13" s="301"/>
      <c r="DTV13" s="301"/>
      <c r="DTW13" s="301"/>
      <c r="DTX13" s="301"/>
      <c r="DTY13" s="301"/>
      <c r="DTZ13" s="301"/>
      <c r="DUA13" s="301"/>
      <c r="DUB13" s="301"/>
      <c r="DUC13" s="301"/>
      <c r="DUD13" s="301"/>
      <c r="DUE13" s="301"/>
      <c r="DUF13" s="301"/>
      <c r="DUG13" s="301"/>
      <c r="DUH13" s="301"/>
      <c r="DUI13" s="301"/>
      <c r="DUJ13" s="301"/>
      <c r="DUK13" s="301"/>
      <c r="DUL13" s="301"/>
      <c r="DUM13" s="301"/>
      <c r="DUN13" s="301"/>
      <c r="DUO13" s="301"/>
      <c r="DUP13" s="301"/>
      <c r="DUQ13" s="301"/>
      <c r="DUR13" s="301"/>
      <c r="DUS13" s="301"/>
      <c r="DUT13" s="301"/>
      <c r="DUU13" s="301"/>
      <c r="DUV13" s="301"/>
      <c r="DUW13" s="301"/>
      <c r="DUX13" s="301"/>
      <c r="DUY13" s="301"/>
      <c r="DUZ13" s="301"/>
      <c r="DVA13" s="301"/>
      <c r="DVB13" s="301"/>
      <c r="DVC13" s="301"/>
      <c r="DVD13" s="301"/>
      <c r="DVE13" s="301"/>
      <c r="DVF13" s="301"/>
      <c r="DVG13" s="301"/>
      <c r="DVH13" s="301"/>
      <c r="DVI13" s="301"/>
      <c r="DVJ13" s="301"/>
      <c r="DVK13" s="301"/>
      <c r="DVL13" s="301"/>
      <c r="DVM13" s="301"/>
      <c r="DVN13" s="301"/>
      <c r="DVO13" s="301"/>
      <c r="DVP13" s="301"/>
      <c r="DVQ13" s="301"/>
      <c r="DVR13" s="301"/>
      <c r="DVS13" s="301"/>
      <c r="DVT13" s="301"/>
      <c r="DVU13" s="301"/>
      <c r="DVV13" s="301"/>
      <c r="DVW13" s="301"/>
      <c r="DVX13" s="301"/>
      <c r="DVY13" s="301"/>
      <c r="DVZ13" s="301"/>
      <c r="DWA13" s="301"/>
      <c r="DWB13" s="301"/>
      <c r="DWC13" s="301"/>
      <c r="DWD13" s="301"/>
      <c r="DWE13" s="301"/>
      <c r="DWF13" s="301"/>
      <c r="DWG13" s="301"/>
      <c r="DWH13" s="301"/>
      <c r="DWI13" s="301"/>
      <c r="DWJ13" s="301"/>
      <c r="DWK13" s="301"/>
      <c r="DWL13" s="301"/>
      <c r="DWM13" s="301"/>
      <c r="DWN13" s="301"/>
      <c r="DWO13" s="301"/>
      <c r="DWP13" s="301"/>
      <c r="DWQ13" s="301"/>
      <c r="DWR13" s="301"/>
      <c r="DWS13" s="301"/>
      <c r="DWT13" s="301"/>
      <c r="DWU13" s="301"/>
      <c r="DWV13" s="301"/>
      <c r="DWW13" s="301"/>
      <c r="DWX13" s="301"/>
      <c r="DWY13" s="301"/>
      <c r="DWZ13" s="301"/>
      <c r="DXA13" s="301"/>
      <c r="DXB13" s="301"/>
      <c r="DXC13" s="301"/>
      <c r="DXD13" s="301"/>
      <c r="DXE13" s="301"/>
      <c r="DXF13" s="301"/>
      <c r="DXG13" s="301"/>
      <c r="DXH13" s="301"/>
      <c r="DXI13" s="301"/>
      <c r="DXJ13" s="301"/>
      <c r="DXK13" s="301"/>
      <c r="DXL13" s="301"/>
      <c r="DXM13" s="301"/>
      <c r="DXN13" s="301"/>
      <c r="DXO13" s="301"/>
      <c r="DXP13" s="301"/>
      <c r="DXQ13" s="301"/>
      <c r="DXR13" s="301"/>
      <c r="DXS13" s="301"/>
      <c r="DXT13" s="301"/>
      <c r="DXU13" s="301"/>
      <c r="DXV13" s="301"/>
      <c r="DXW13" s="301"/>
      <c r="DXX13" s="301"/>
      <c r="DXY13" s="301"/>
      <c r="DXZ13" s="301"/>
      <c r="DYA13" s="301"/>
      <c r="DYB13" s="301"/>
      <c r="DYC13" s="301"/>
      <c r="DYD13" s="301"/>
      <c r="DYE13" s="301"/>
      <c r="DYF13" s="301"/>
      <c r="DYG13" s="301"/>
      <c r="DYH13" s="301"/>
      <c r="DYI13" s="301"/>
      <c r="DYJ13" s="301"/>
      <c r="DYK13" s="301"/>
      <c r="DYL13" s="301"/>
      <c r="DYM13" s="301"/>
      <c r="DYN13" s="301"/>
      <c r="DYO13" s="301"/>
      <c r="DYP13" s="301"/>
      <c r="DYQ13" s="301"/>
      <c r="DYR13" s="301"/>
      <c r="DYS13" s="301"/>
      <c r="DYT13" s="301"/>
      <c r="DYU13" s="301"/>
      <c r="DYV13" s="301"/>
      <c r="DYW13" s="301"/>
      <c r="DYX13" s="301"/>
      <c r="DYY13" s="301"/>
      <c r="DYZ13" s="301"/>
      <c r="DZA13" s="301"/>
      <c r="DZB13" s="301"/>
      <c r="DZC13" s="301"/>
      <c r="DZD13" s="301"/>
      <c r="DZE13" s="301"/>
      <c r="DZF13" s="301"/>
      <c r="DZG13" s="301"/>
      <c r="DZH13" s="301"/>
      <c r="DZI13" s="301"/>
      <c r="DZJ13" s="301"/>
      <c r="DZK13" s="301"/>
      <c r="DZL13" s="301"/>
      <c r="DZM13" s="301"/>
      <c r="DZN13" s="301"/>
      <c r="DZO13" s="301"/>
      <c r="DZP13" s="301"/>
      <c r="DZQ13" s="301"/>
      <c r="DZR13" s="301"/>
      <c r="DZS13" s="301"/>
      <c r="DZT13" s="301"/>
      <c r="DZU13" s="301"/>
      <c r="DZV13" s="301"/>
      <c r="DZW13" s="301"/>
      <c r="DZX13" s="301"/>
      <c r="DZY13" s="301"/>
      <c r="DZZ13" s="301"/>
      <c r="EAA13" s="301"/>
      <c r="EAB13" s="301"/>
      <c r="EAC13" s="301"/>
      <c r="EAD13" s="301"/>
      <c r="EAE13" s="301"/>
      <c r="EAF13" s="301"/>
      <c r="EAG13" s="301"/>
      <c r="EAH13" s="301"/>
      <c r="EAI13" s="301"/>
      <c r="EAJ13" s="301"/>
      <c r="EAK13" s="301"/>
      <c r="EAL13" s="301"/>
      <c r="EAM13" s="301"/>
      <c r="EAN13" s="301"/>
      <c r="EAO13" s="301"/>
      <c r="EAP13" s="301"/>
      <c r="EAQ13" s="301"/>
      <c r="EAR13" s="301"/>
      <c r="EAS13" s="301"/>
      <c r="EAT13" s="301"/>
      <c r="EAU13" s="301"/>
      <c r="EAV13" s="301"/>
      <c r="EAW13" s="301"/>
      <c r="EAX13" s="301"/>
      <c r="EAY13" s="301"/>
      <c r="EAZ13" s="301"/>
      <c r="EBA13" s="301"/>
      <c r="EBB13" s="301"/>
      <c r="EBC13" s="301"/>
      <c r="EBD13" s="301"/>
      <c r="EBE13" s="301"/>
      <c r="EBF13" s="301"/>
      <c r="EBG13" s="301"/>
      <c r="EBH13" s="301"/>
      <c r="EBI13" s="301"/>
      <c r="EBJ13" s="301"/>
      <c r="EBK13" s="301"/>
      <c r="EBL13" s="301"/>
      <c r="EBM13" s="301"/>
      <c r="EBN13" s="301"/>
      <c r="EBO13" s="301"/>
      <c r="EBP13" s="301"/>
      <c r="EBQ13" s="301"/>
      <c r="EBR13" s="301"/>
      <c r="EBS13" s="301"/>
      <c r="EBT13" s="301"/>
      <c r="EBU13" s="301"/>
      <c r="EBV13" s="301"/>
      <c r="EBW13" s="301"/>
      <c r="EBX13" s="301"/>
      <c r="EBY13" s="301"/>
      <c r="EBZ13" s="301"/>
      <c r="ECA13" s="301"/>
      <c r="ECB13" s="301"/>
      <c r="ECC13" s="301"/>
      <c r="ECD13" s="301"/>
      <c r="ECE13" s="301"/>
      <c r="ECF13" s="301"/>
      <c r="ECG13" s="301"/>
      <c r="ECH13" s="301"/>
      <c r="ECI13" s="301"/>
      <c r="ECJ13" s="301"/>
      <c r="ECK13" s="301"/>
      <c r="ECL13" s="301"/>
      <c r="ECM13" s="301"/>
      <c r="ECN13" s="301"/>
      <c r="ECO13" s="301"/>
      <c r="ECP13" s="301"/>
      <c r="ECQ13" s="301"/>
      <c r="ECR13" s="301"/>
      <c r="ECS13" s="301"/>
      <c r="ECT13" s="301"/>
      <c r="ECU13" s="301"/>
      <c r="ECV13" s="301"/>
      <c r="ECW13" s="301"/>
      <c r="ECX13" s="301"/>
      <c r="ECY13" s="301"/>
      <c r="ECZ13" s="301"/>
      <c r="EDA13" s="301"/>
      <c r="EDB13" s="301"/>
      <c r="EDC13" s="301"/>
      <c r="EDD13" s="301"/>
      <c r="EDE13" s="301"/>
      <c r="EDF13" s="301"/>
      <c r="EDG13" s="301"/>
      <c r="EDH13" s="301"/>
      <c r="EDI13" s="301"/>
      <c r="EDJ13" s="301"/>
      <c r="EDK13" s="301"/>
      <c r="EDL13" s="301"/>
      <c r="EDM13" s="301"/>
      <c r="EDN13" s="301"/>
      <c r="EDO13" s="301"/>
      <c r="EDP13" s="301"/>
      <c r="EDQ13" s="301"/>
      <c r="EDR13" s="301"/>
      <c r="EDS13" s="301"/>
      <c r="EDT13" s="301"/>
      <c r="EDU13" s="301"/>
      <c r="EDV13" s="301"/>
      <c r="EDW13" s="301"/>
      <c r="EDX13" s="301"/>
      <c r="EDY13" s="301"/>
      <c r="EDZ13" s="301"/>
      <c r="EEA13" s="301"/>
      <c r="EEB13" s="301"/>
      <c r="EEC13" s="301"/>
      <c r="EED13" s="301"/>
      <c r="EEE13" s="301"/>
      <c r="EEF13" s="301"/>
      <c r="EEG13" s="301"/>
      <c r="EEH13" s="301"/>
      <c r="EEI13" s="301"/>
      <c r="EEJ13" s="301"/>
      <c r="EEK13" s="301"/>
      <c r="EEL13" s="301"/>
      <c r="EEM13" s="301"/>
      <c r="EEN13" s="301"/>
      <c r="EEO13" s="301"/>
      <c r="EEP13" s="301"/>
      <c r="EEQ13" s="301"/>
      <c r="EER13" s="301"/>
      <c r="EES13" s="301"/>
      <c r="EET13" s="301"/>
      <c r="EEU13" s="301"/>
      <c r="EEV13" s="301"/>
      <c r="EEW13" s="301"/>
      <c r="EEX13" s="301"/>
      <c r="EEY13" s="301"/>
      <c r="EEZ13" s="301"/>
      <c r="EFA13" s="301"/>
      <c r="EFB13" s="301"/>
      <c r="EFC13" s="301"/>
      <c r="EFD13" s="301"/>
      <c r="EFE13" s="301"/>
      <c r="EFF13" s="301"/>
      <c r="EFG13" s="301"/>
      <c r="EFH13" s="301"/>
      <c r="EFI13" s="301"/>
      <c r="EFJ13" s="301"/>
      <c r="EFK13" s="301"/>
      <c r="EFL13" s="301"/>
      <c r="EFM13" s="301"/>
      <c r="EFN13" s="301"/>
      <c r="EFO13" s="301"/>
      <c r="EFP13" s="301"/>
      <c r="EFQ13" s="301"/>
      <c r="EFR13" s="301"/>
      <c r="EFS13" s="301"/>
      <c r="EFT13" s="301"/>
      <c r="EFU13" s="301"/>
      <c r="EFV13" s="301"/>
      <c r="EFW13" s="301"/>
      <c r="EFX13" s="301"/>
      <c r="EFY13" s="301"/>
      <c r="EFZ13" s="301"/>
      <c r="EGA13" s="301"/>
      <c r="EGB13" s="301"/>
      <c r="EGC13" s="301"/>
      <c r="EGD13" s="301"/>
      <c r="EGE13" s="301"/>
      <c r="EGF13" s="301"/>
      <c r="EGG13" s="301"/>
      <c r="EGH13" s="301"/>
      <c r="EGI13" s="301"/>
      <c r="EGJ13" s="301"/>
      <c r="EGK13" s="301"/>
      <c r="EGL13" s="301"/>
      <c r="EGM13" s="301"/>
      <c r="EGN13" s="301"/>
      <c r="EGO13" s="301"/>
      <c r="EGP13" s="301"/>
      <c r="EGQ13" s="301"/>
      <c r="EGR13" s="301"/>
      <c r="EGS13" s="301"/>
      <c r="EGT13" s="301"/>
      <c r="EGU13" s="301"/>
      <c r="EGV13" s="301"/>
      <c r="EGW13" s="301"/>
      <c r="EGX13" s="301"/>
      <c r="EGY13" s="301"/>
      <c r="EGZ13" s="301"/>
      <c r="EHA13" s="301"/>
      <c r="EHB13" s="301"/>
      <c r="EHC13" s="301"/>
      <c r="EHD13" s="301"/>
      <c r="EHE13" s="301"/>
      <c r="EHF13" s="301"/>
      <c r="EHG13" s="301"/>
      <c r="EHH13" s="301"/>
      <c r="EHI13" s="301"/>
      <c r="EHJ13" s="301"/>
      <c r="EHK13" s="301"/>
      <c r="EHL13" s="301"/>
      <c r="EHM13" s="301"/>
      <c r="EHN13" s="301"/>
      <c r="EHO13" s="301"/>
      <c r="EHP13" s="301"/>
      <c r="EHQ13" s="301"/>
      <c r="EHR13" s="301"/>
      <c r="EHS13" s="301"/>
      <c r="EHT13" s="301"/>
      <c r="EHU13" s="301"/>
      <c r="EHV13" s="301"/>
      <c r="EHW13" s="301"/>
      <c r="EHX13" s="301"/>
      <c r="EHY13" s="301"/>
      <c r="EHZ13" s="301"/>
      <c r="EIA13" s="301"/>
      <c r="EIB13" s="301"/>
      <c r="EIC13" s="301"/>
      <c r="EID13" s="301"/>
      <c r="EIE13" s="301"/>
      <c r="EIF13" s="301"/>
      <c r="EIG13" s="301"/>
      <c r="EIH13" s="301"/>
      <c r="EII13" s="301"/>
      <c r="EIJ13" s="301"/>
      <c r="EIK13" s="301"/>
      <c r="EIL13" s="301"/>
      <c r="EIM13" s="301"/>
      <c r="EIN13" s="301"/>
      <c r="EIO13" s="301"/>
      <c r="EIP13" s="301"/>
      <c r="EIQ13" s="301"/>
      <c r="EIR13" s="301"/>
      <c r="EIS13" s="301"/>
      <c r="EIT13" s="301"/>
      <c r="EIU13" s="301"/>
      <c r="EIV13" s="301"/>
      <c r="EIW13" s="301"/>
      <c r="EIX13" s="301"/>
      <c r="EIY13" s="301"/>
      <c r="EIZ13" s="301"/>
      <c r="EJA13" s="301"/>
      <c r="EJB13" s="301"/>
      <c r="EJC13" s="301"/>
      <c r="EJD13" s="301"/>
      <c r="EJE13" s="301"/>
      <c r="EJF13" s="301"/>
      <c r="EJG13" s="301"/>
      <c r="EJH13" s="301"/>
      <c r="EJI13" s="301"/>
      <c r="EJJ13" s="301"/>
      <c r="EJK13" s="301"/>
      <c r="EJL13" s="301"/>
      <c r="EJM13" s="301"/>
      <c r="EJN13" s="301"/>
      <c r="EJO13" s="301"/>
      <c r="EJP13" s="301"/>
      <c r="EJQ13" s="301"/>
      <c r="EJR13" s="301"/>
      <c r="EJS13" s="301"/>
      <c r="EJT13" s="301"/>
      <c r="EJU13" s="301"/>
      <c r="EJV13" s="301"/>
      <c r="EJW13" s="301"/>
      <c r="EJX13" s="301"/>
      <c r="EJY13" s="301"/>
      <c r="EJZ13" s="301"/>
      <c r="EKA13" s="301"/>
      <c r="EKB13" s="301"/>
      <c r="EKC13" s="301"/>
      <c r="EKD13" s="301"/>
      <c r="EKE13" s="301"/>
      <c r="EKF13" s="301"/>
      <c r="EKG13" s="301"/>
      <c r="EKH13" s="301"/>
      <c r="EKI13" s="301"/>
      <c r="EKJ13" s="301"/>
      <c r="EKK13" s="301"/>
      <c r="EKL13" s="301"/>
      <c r="EKM13" s="301"/>
      <c r="EKN13" s="301"/>
      <c r="EKO13" s="301"/>
      <c r="EKP13" s="301"/>
      <c r="EKQ13" s="301"/>
      <c r="EKR13" s="301"/>
      <c r="EKS13" s="301"/>
      <c r="EKT13" s="301"/>
      <c r="EKU13" s="301"/>
      <c r="EKV13" s="301"/>
      <c r="EKW13" s="301"/>
      <c r="EKX13" s="301"/>
      <c r="EKY13" s="301"/>
      <c r="EKZ13" s="301"/>
      <c r="ELA13" s="301"/>
      <c r="ELB13" s="301"/>
      <c r="ELC13" s="301"/>
      <c r="ELD13" s="301"/>
      <c r="ELE13" s="301"/>
      <c r="ELF13" s="301"/>
      <c r="ELG13" s="301"/>
      <c r="ELH13" s="301"/>
      <c r="ELI13" s="301"/>
      <c r="ELJ13" s="301"/>
      <c r="ELK13" s="301"/>
      <c r="ELL13" s="301"/>
      <c r="ELM13" s="301"/>
      <c r="ELN13" s="301"/>
      <c r="ELO13" s="301"/>
      <c r="ELP13" s="301"/>
      <c r="ELQ13" s="301"/>
      <c r="ELR13" s="301"/>
      <c r="ELS13" s="301"/>
      <c r="ELT13" s="301"/>
      <c r="ELU13" s="301"/>
      <c r="ELV13" s="301"/>
      <c r="ELW13" s="301"/>
      <c r="ELX13" s="301"/>
      <c r="ELY13" s="301"/>
      <c r="ELZ13" s="301"/>
      <c r="EMA13" s="301"/>
      <c r="EMB13" s="301"/>
      <c r="EMC13" s="301"/>
      <c r="EMD13" s="301"/>
      <c r="EME13" s="301"/>
      <c r="EMF13" s="301"/>
      <c r="EMG13" s="301"/>
      <c r="EMH13" s="301"/>
      <c r="EMI13" s="301"/>
      <c r="EMJ13" s="301"/>
      <c r="EMK13" s="301"/>
      <c r="EML13" s="301"/>
      <c r="EMM13" s="301"/>
      <c r="EMN13" s="301"/>
      <c r="EMO13" s="301"/>
      <c r="EMP13" s="301"/>
      <c r="EMQ13" s="301"/>
      <c r="EMR13" s="301"/>
      <c r="EMS13" s="301"/>
      <c r="EMT13" s="301"/>
      <c r="EMU13" s="301"/>
      <c r="EMV13" s="301"/>
      <c r="EMW13" s="301"/>
      <c r="EMX13" s="301"/>
      <c r="EMY13" s="301"/>
      <c r="EMZ13" s="301"/>
      <c r="ENA13" s="301"/>
      <c r="ENB13" s="301"/>
      <c r="ENC13" s="301"/>
      <c r="END13" s="301"/>
      <c r="ENE13" s="301"/>
      <c r="ENF13" s="301"/>
      <c r="ENG13" s="301"/>
      <c r="ENH13" s="301"/>
      <c r="ENI13" s="301"/>
      <c r="ENJ13" s="301"/>
      <c r="ENK13" s="301"/>
      <c r="ENL13" s="301"/>
      <c r="ENM13" s="301"/>
      <c r="ENN13" s="301"/>
      <c r="ENO13" s="301"/>
      <c r="ENP13" s="301"/>
      <c r="ENQ13" s="301"/>
      <c r="ENR13" s="301"/>
      <c r="ENS13" s="301"/>
      <c r="ENT13" s="301"/>
      <c r="ENU13" s="301"/>
      <c r="ENV13" s="301"/>
      <c r="ENW13" s="301"/>
      <c r="ENX13" s="301"/>
      <c r="ENY13" s="301"/>
      <c r="ENZ13" s="301"/>
      <c r="EOA13" s="301"/>
      <c r="EOB13" s="301"/>
      <c r="EOC13" s="301"/>
      <c r="EOD13" s="301"/>
      <c r="EOE13" s="301"/>
      <c r="EOF13" s="301"/>
      <c r="EOG13" s="301"/>
      <c r="EOH13" s="301"/>
      <c r="EOI13" s="301"/>
      <c r="EOJ13" s="301"/>
      <c r="EOK13" s="301"/>
      <c r="EOL13" s="301"/>
      <c r="EOM13" s="301"/>
      <c r="EON13" s="301"/>
      <c r="EOO13" s="301"/>
      <c r="EOP13" s="301"/>
      <c r="EOQ13" s="301"/>
      <c r="EOR13" s="301"/>
      <c r="EOS13" s="301"/>
      <c r="EOT13" s="301"/>
      <c r="EOU13" s="301"/>
      <c r="EOV13" s="301"/>
      <c r="EOW13" s="301"/>
      <c r="EOX13" s="301"/>
      <c r="EOY13" s="301"/>
      <c r="EOZ13" s="301"/>
      <c r="EPA13" s="301"/>
      <c r="EPB13" s="301"/>
      <c r="EPC13" s="301"/>
      <c r="EPD13" s="301"/>
      <c r="EPE13" s="301"/>
      <c r="EPF13" s="301"/>
      <c r="EPG13" s="301"/>
      <c r="EPH13" s="301"/>
      <c r="EPI13" s="301"/>
      <c r="EPJ13" s="301"/>
      <c r="EPK13" s="301"/>
      <c r="EPL13" s="301"/>
      <c r="EPM13" s="301"/>
      <c r="EPN13" s="301"/>
      <c r="EPO13" s="301"/>
      <c r="EPP13" s="301"/>
      <c r="EPQ13" s="301"/>
      <c r="EPR13" s="301"/>
      <c r="EPS13" s="301"/>
      <c r="EPT13" s="301"/>
      <c r="EPU13" s="301"/>
      <c r="EPV13" s="301"/>
      <c r="EPW13" s="301"/>
      <c r="EPX13" s="301"/>
      <c r="EPY13" s="301"/>
      <c r="EPZ13" s="301"/>
      <c r="EQA13" s="301"/>
      <c r="EQB13" s="301"/>
      <c r="EQC13" s="301"/>
      <c r="EQD13" s="301"/>
      <c r="EQE13" s="301"/>
      <c r="EQF13" s="301"/>
      <c r="EQG13" s="301"/>
      <c r="EQH13" s="301"/>
      <c r="EQI13" s="301"/>
      <c r="EQJ13" s="301"/>
      <c r="EQK13" s="301"/>
      <c r="EQL13" s="301"/>
      <c r="EQM13" s="301"/>
      <c r="EQN13" s="301"/>
      <c r="EQO13" s="301"/>
      <c r="EQP13" s="301"/>
      <c r="EQQ13" s="301"/>
      <c r="EQR13" s="301"/>
      <c r="EQS13" s="301"/>
      <c r="EQT13" s="301"/>
      <c r="EQU13" s="301"/>
      <c r="EQV13" s="301"/>
      <c r="EQW13" s="301"/>
      <c r="EQX13" s="301"/>
      <c r="EQY13" s="301"/>
      <c r="EQZ13" s="301"/>
      <c r="ERA13" s="301"/>
      <c r="ERB13" s="301"/>
      <c r="ERC13" s="301"/>
      <c r="ERD13" s="301"/>
      <c r="ERE13" s="301"/>
      <c r="ERF13" s="301"/>
      <c r="ERG13" s="301"/>
      <c r="ERH13" s="301"/>
      <c r="ERI13" s="301"/>
      <c r="ERJ13" s="301"/>
      <c r="ERK13" s="301"/>
      <c r="ERL13" s="301"/>
      <c r="ERM13" s="301"/>
      <c r="ERN13" s="301"/>
      <c r="ERO13" s="301"/>
      <c r="ERP13" s="301"/>
      <c r="ERQ13" s="301"/>
      <c r="ERR13" s="301"/>
      <c r="ERS13" s="301"/>
      <c r="ERT13" s="301"/>
      <c r="ERU13" s="301"/>
      <c r="ERV13" s="301"/>
      <c r="ERW13" s="301"/>
      <c r="ERX13" s="301"/>
      <c r="ERY13" s="301"/>
      <c r="ERZ13" s="301"/>
      <c r="ESA13" s="301"/>
      <c r="ESB13" s="301"/>
      <c r="ESC13" s="301"/>
      <c r="ESD13" s="301"/>
      <c r="ESE13" s="301"/>
      <c r="ESF13" s="301"/>
      <c r="ESG13" s="301"/>
      <c r="ESH13" s="301"/>
      <c r="ESI13" s="301"/>
      <c r="ESJ13" s="301"/>
      <c r="ESK13" s="301"/>
      <c r="ESL13" s="301"/>
      <c r="ESM13" s="301"/>
      <c r="ESN13" s="301"/>
      <c r="ESO13" s="301"/>
      <c r="ESP13" s="301"/>
      <c r="ESQ13" s="301"/>
      <c r="ESR13" s="301"/>
      <c r="ESS13" s="301"/>
      <c r="EST13" s="301"/>
      <c r="ESU13" s="301"/>
      <c r="ESV13" s="301"/>
      <c r="ESW13" s="301"/>
      <c r="ESX13" s="301"/>
      <c r="ESY13" s="301"/>
      <c r="ESZ13" s="301"/>
      <c r="ETA13" s="301"/>
      <c r="ETB13" s="301"/>
      <c r="ETC13" s="301"/>
      <c r="ETD13" s="301"/>
      <c r="ETE13" s="301"/>
      <c r="ETF13" s="301"/>
      <c r="ETG13" s="301"/>
      <c r="ETH13" s="301"/>
      <c r="ETI13" s="301"/>
      <c r="ETJ13" s="301"/>
      <c r="ETK13" s="301"/>
      <c r="ETL13" s="301"/>
      <c r="ETM13" s="301"/>
      <c r="ETN13" s="301"/>
      <c r="ETO13" s="301"/>
      <c r="ETP13" s="301"/>
      <c r="ETQ13" s="301"/>
      <c r="ETR13" s="301"/>
      <c r="ETS13" s="301"/>
      <c r="ETT13" s="301"/>
      <c r="ETU13" s="301"/>
      <c r="ETV13" s="301"/>
      <c r="ETW13" s="301"/>
      <c r="ETX13" s="301"/>
      <c r="ETY13" s="301"/>
      <c r="ETZ13" s="301"/>
      <c r="EUA13" s="301"/>
      <c r="EUB13" s="301"/>
      <c r="EUC13" s="301"/>
      <c r="EUD13" s="301"/>
      <c r="EUE13" s="301"/>
      <c r="EUF13" s="301"/>
      <c r="EUG13" s="301"/>
      <c r="EUH13" s="301"/>
      <c r="EUI13" s="301"/>
      <c r="EUJ13" s="301"/>
      <c r="EUK13" s="301"/>
      <c r="EUL13" s="301"/>
      <c r="EUM13" s="301"/>
      <c r="EUN13" s="301"/>
      <c r="EUO13" s="301"/>
      <c r="EUP13" s="301"/>
      <c r="EUQ13" s="301"/>
      <c r="EUR13" s="301"/>
      <c r="EUS13" s="301"/>
      <c r="EUT13" s="301"/>
      <c r="EUU13" s="301"/>
      <c r="EUV13" s="301"/>
      <c r="EUW13" s="301"/>
      <c r="EUX13" s="301"/>
      <c r="EUY13" s="301"/>
      <c r="EUZ13" s="301"/>
      <c r="EVA13" s="301"/>
      <c r="EVB13" s="301"/>
      <c r="EVC13" s="301"/>
      <c r="EVD13" s="301"/>
      <c r="EVE13" s="301"/>
      <c r="EVF13" s="301"/>
      <c r="EVG13" s="301"/>
      <c r="EVH13" s="301"/>
      <c r="EVI13" s="301"/>
      <c r="EVJ13" s="301"/>
      <c r="EVK13" s="301"/>
      <c r="EVL13" s="301"/>
      <c r="EVM13" s="301"/>
      <c r="EVN13" s="301"/>
      <c r="EVO13" s="301"/>
      <c r="EVP13" s="301"/>
      <c r="EVQ13" s="301"/>
      <c r="EVR13" s="301"/>
      <c r="EVS13" s="301"/>
      <c r="EVT13" s="301"/>
      <c r="EVU13" s="301"/>
      <c r="EVV13" s="301"/>
      <c r="EVW13" s="301"/>
      <c r="EVX13" s="301"/>
      <c r="EVY13" s="301"/>
      <c r="EVZ13" s="301"/>
      <c r="EWA13" s="301"/>
      <c r="EWB13" s="301"/>
      <c r="EWC13" s="301"/>
      <c r="EWD13" s="301"/>
      <c r="EWE13" s="301"/>
      <c r="EWF13" s="301"/>
      <c r="EWG13" s="301"/>
      <c r="EWH13" s="301"/>
      <c r="EWI13" s="301"/>
      <c r="EWJ13" s="301"/>
      <c r="EWK13" s="301"/>
      <c r="EWL13" s="301"/>
      <c r="EWM13" s="301"/>
      <c r="EWN13" s="301"/>
      <c r="EWO13" s="301"/>
      <c r="EWP13" s="301"/>
    </row>
    <row r="14" spans="1:3994" s="108" customFormat="1" ht="24">
      <c r="A14" s="835"/>
      <c r="B14" s="95">
        <v>20</v>
      </c>
      <c r="C14" s="95" t="s">
        <v>192</v>
      </c>
      <c r="D14" s="96" t="s">
        <v>193</v>
      </c>
      <c r="E14" s="95" t="s">
        <v>194</v>
      </c>
      <c r="F14" s="96" t="s">
        <v>195</v>
      </c>
      <c r="G14" s="95" t="s">
        <v>196</v>
      </c>
      <c r="H14" s="97" t="s">
        <v>197</v>
      </c>
      <c r="I14" s="98" t="s">
        <v>198</v>
      </c>
      <c r="J14" s="98">
        <v>3033315</v>
      </c>
      <c r="K14" s="99" t="s">
        <v>219</v>
      </c>
      <c r="L14" s="100" t="s">
        <v>209</v>
      </c>
      <c r="M14" s="98">
        <v>5000031</v>
      </c>
      <c r="N14" s="99" t="s">
        <v>220</v>
      </c>
      <c r="O14" s="100" t="s">
        <v>209</v>
      </c>
      <c r="P14" s="101">
        <f>'[1]PROGRAMACION ANUAL -2012'!$AA$258</f>
        <v>3120</v>
      </c>
      <c r="Q14" s="110"/>
      <c r="R14" s="109"/>
      <c r="S14" s="104"/>
      <c r="T14" s="105"/>
      <c r="U14" s="106"/>
      <c r="V14" s="107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1"/>
      <c r="EL14" s="301"/>
      <c r="EM14" s="301"/>
      <c r="EN14" s="301"/>
      <c r="EO14" s="301"/>
      <c r="EP14" s="301"/>
      <c r="EQ14" s="301"/>
      <c r="ER14" s="301"/>
      <c r="ES14" s="301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1"/>
      <c r="FF14" s="301"/>
      <c r="FG14" s="301"/>
      <c r="FH14" s="301"/>
      <c r="FI14" s="301"/>
      <c r="FJ14" s="301"/>
      <c r="FK14" s="301"/>
      <c r="FL14" s="301"/>
      <c r="FM14" s="301"/>
      <c r="FN14" s="301"/>
      <c r="FO14" s="301"/>
      <c r="FP14" s="301"/>
      <c r="FQ14" s="301"/>
      <c r="FR14" s="301"/>
      <c r="FS14" s="301"/>
      <c r="FT14" s="301"/>
      <c r="FU14" s="301"/>
      <c r="FV14" s="301"/>
      <c r="FW14" s="301"/>
      <c r="FX14" s="301"/>
      <c r="FY14" s="301"/>
      <c r="FZ14" s="301"/>
      <c r="GA14" s="301"/>
      <c r="GB14" s="301"/>
      <c r="GC14" s="301"/>
      <c r="GD14" s="301"/>
      <c r="GE14" s="301"/>
      <c r="GF14" s="301"/>
      <c r="GG14" s="301"/>
      <c r="GH14" s="301"/>
      <c r="GI14" s="301"/>
      <c r="GJ14" s="301"/>
      <c r="GK14" s="301"/>
      <c r="GL14" s="301"/>
      <c r="GM14" s="301"/>
      <c r="GN14" s="301"/>
      <c r="GO14" s="301"/>
      <c r="GP14" s="301"/>
      <c r="GQ14" s="301"/>
      <c r="GR14" s="301"/>
      <c r="GS14" s="301"/>
      <c r="GT14" s="301"/>
      <c r="GU14" s="301"/>
      <c r="GV14" s="301"/>
      <c r="GW14" s="301"/>
      <c r="GX14" s="301"/>
      <c r="GY14" s="301"/>
      <c r="GZ14" s="301"/>
      <c r="HA14" s="301"/>
      <c r="HB14" s="301"/>
      <c r="HC14" s="301"/>
      <c r="HD14" s="301"/>
      <c r="HE14" s="301"/>
      <c r="HF14" s="301"/>
      <c r="HG14" s="301"/>
      <c r="HH14" s="301"/>
      <c r="HI14" s="301"/>
      <c r="HJ14" s="301"/>
      <c r="HK14" s="301"/>
      <c r="HL14" s="301"/>
      <c r="HM14" s="301"/>
      <c r="HN14" s="301"/>
      <c r="HO14" s="301"/>
      <c r="HP14" s="301"/>
      <c r="HQ14" s="301"/>
      <c r="HR14" s="301"/>
      <c r="HS14" s="301"/>
      <c r="HT14" s="301"/>
      <c r="HU14" s="301"/>
      <c r="HV14" s="301"/>
      <c r="HW14" s="301"/>
      <c r="HX14" s="301"/>
      <c r="HY14" s="301"/>
      <c r="HZ14" s="301"/>
      <c r="IA14" s="301"/>
      <c r="IB14" s="301"/>
      <c r="IC14" s="301"/>
      <c r="ID14" s="301"/>
      <c r="IE14" s="301"/>
      <c r="IF14" s="301"/>
      <c r="IG14" s="301"/>
      <c r="IH14" s="301"/>
      <c r="II14" s="301"/>
      <c r="IJ14" s="301"/>
      <c r="IK14" s="301"/>
      <c r="IL14" s="301"/>
      <c r="IM14" s="301"/>
      <c r="IN14" s="301"/>
      <c r="IO14" s="301"/>
      <c r="IP14" s="301"/>
      <c r="IQ14" s="301"/>
      <c r="IR14" s="301"/>
      <c r="IS14" s="301"/>
      <c r="IT14" s="301"/>
      <c r="IU14" s="301"/>
      <c r="IV14" s="301"/>
      <c r="IW14" s="301"/>
      <c r="IX14" s="301"/>
      <c r="IY14" s="301"/>
      <c r="IZ14" s="301"/>
      <c r="JA14" s="301"/>
      <c r="JB14" s="301"/>
      <c r="JC14" s="301"/>
      <c r="JD14" s="301"/>
      <c r="JE14" s="301"/>
      <c r="JF14" s="301"/>
      <c r="JG14" s="301"/>
      <c r="JH14" s="301"/>
      <c r="JI14" s="301"/>
      <c r="JJ14" s="301"/>
      <c r="JK14" s="301"/>
      <c r="JL14" s="301"/>
      <c r="JM14" s="301"/>
      <c r="JN14" s="301"/>
      <c r="JO14" s="301"/>
      <c r="JP14" s="301"/>
      <c r="JQ14" s="301"/>
      <c r="JR14" s="301"/>
      <c r="JS14" s="301"/>
      <c r="JT14" s="301"/>
      <c r="JU14" s="301"/>
      <c r="JV14" s="301"/>
      <c r="JW14" s="301"/>
      <c r="JX14" s="301"/>
      <c r="JY14" s="301"/>
      <c r="JZ14" s="301"/>
      <c r="KA14" s="301"/>
      <c r="KB14" s="301"/>
      <c r="KC14" s="301"/>
      <c r="KD14" s="301"/>
      <c r="KE14" s="301"/>
      <c r="KF14" s="301"/>
      <c r="KG14" s="301"/>
      <c r="KH14" s="301"/>
      <c r="KI14" s="301"/>
      <c r="KJ14" s="301"/>
      <c r="KK14" s="301"/>
      <c r="KL14" s="301"/>
      <c r="KM14" s="301"/>
      <c r="KN14" s="301"/>
      <c r="KO14" s="301"/>
      <c r="KP14" s="301"/>
      <c r="KQ14" s="301"/>
      <c r="KR14" s="301"/>
      <c r="KS14" s="301"/>
      <c r="KT14" s="301"/>
      <c r="KU14" s="301"/>
      <c r="KV14" s="301"/>
      <c r="KW14" s="301"/>
      <c r="KX14" s="301"/>
      <c r="KY14" s="301"/>
      <c r="KZ14" s="301"/>
      <c r="LA14" s="301"/>
      <c r="LB14" s="301"/>
      <c r="LC14" s="301"/>
      <c r="LD14" s="301"/>
      <c r="LE14" s="301"/>
      <c r="LF14" s="301"/>
      <c r="LG14" s="301"/>
      <c r="LH14" s="301"/>
      <c r="LI14" s="301"/>
      <c r="LJ14" s="301"/>
      <c r="LK14" s="301"/>
      <c r="LL14" s="301"/>
      <c r="LM14" s="301"/>
      <c r="LN14" s="301"/>
      <c r="LO14" s="301"/>
      <c r="LP14" s="301"/>
      <c r="LQ14" s="301"/>
      <c r="LR14" s="301"/>
      <c r="LS14" s="301"/>
      <c r="LT14" s="301"/>
      <c r="LU14" s="301"/>
      <c r="LV14" s="301"/>
      <c r="LW14" s="301"/>
      <c r="LX14" s="301"/>
      <c r="LY14" s="301"/>
      <c r="LZ14" s="301"/>
      <c r="MA14" s="301"/>
      <c r="MB14" s="301"/>
      <c r="MC14" s="301"/>
      <c r="MD14" s="301"/>
      <c r="ME14" s="301"/>
      <c r="MF14" s="301"/>
      <c r="MG14" s="301"/>
      <c r="MH14" s="301"/>
      <c r="MI14" s="301"/>
      <c r="MJ14" s="301"/>
      <c r="MK14" s="301"/>
      <c r="ML14" s="301"/>
      <c r="MM14" s="301"/>
      <c r="MN14" s="301"/>
      <c r="MO14" s="301"/>
      <c r="MP14" s="301"/>
      <c r="MQ14" s="301"/>
      <c r="MR14" s="301"/>
      <c r="MS14" s="301"/>
      <c r="MT14" s="301"/>
      <c r="MU14" s="301"/>
      <c r="MV14" s="301"/>
      <c r="MW14" s="301"/>
      <c r="MX14" s="301"/>
      <c r="MY14" s="301"/>
      <c r="MZ14" s="301"/>
      <c r="NA14" s="301"/>
      <c r="NB14" s="301"/>
      <c r="NC14" s="301"/>
      <c r="ND14" s="301"/>
      <c r="NE14" s="301"/>
      <c r="NF14" s="301"/>
      <c r="NG14" s="301"/>
      <c r="NH14" s="301"/>
      <c r="NI14" s="301"/>
      <c r="NJ14" s="301"/>
      <c r="NK14" s="301"/>
      <c r="NL14" s="301"/>
      <c r="NM14" s="301"/>
      <c r="NN14" s="301"/>
      <c r="NO14" s="301"/>
      <c r="NP14" s="301"/>
      <c r="NQ14" s="301"/>
      <c r="NR14" s="301"/>
      <c r="NS14" s="301"/>
      <c r="NT14" s="301"/>
      <c r="NU14" s="301"/>
      <c r="NV14" s="301"/>
      <c r="NW14" s="301"/>
      <c r="NX14" s="301"/>
      <c r="NY14" s="301"/>
      <c r="NZ14" s="301"/>
      <c r="OA14" s="301"/>
      <c r="OB14" s="301"/>
      <c r="OC14" s="301"/>
      <c r="OD14" s="301"/>
      <c r="OE14" s="301"/>
      <c r="OF14" s="301"/>
      <c r="OG14" s="301"/>
      <c r="OH14" s="301"/>
      <c r="OI14" s="301"/>
      <c r="OJ14" s="301"/>
      <c r="OK14" s="301"/>
      <c r="OL14" s="301"/>
      <c r="OM14" s="301"/>
      <c r="ON14" s="301"/>
      <c r="OO14" s="301"/>
      <c r="OP14" s="301"/>
      <c r="OQ14" s="301"/>
      <c r="OR14" s="301"/>
      <c r="OS14" s="301"/>
      <c r="OT14" s="301"/>
      <c r="OU14" s="301"/>
      <c r="OV14" s="301"/>
      <c r="OW14" s="301"/>
      <c r="OX14" s="301"/>
      <c r="OY14" s="301"/>
      <c r="OZ14" s="301"/>
      <c r="PA14" s="301"/>
      <c r="PB14" s="301"/>
      <c r="PC14" s="301"/>
      <c r="PD14" s="301"/>
      <c r="PE14" s="301"/>
      <c r="PF14" s="301"/>
      <c r="PG14" s="301"/>
      <c r="PH14" s="301"/>
      <c r="PI14" s="301"/>
      <c r="PJ14" s="301"/>
      <c r="PK14" s="301"/>
      <c r="PL14" s="301"/>
      <c r="PM14" s="301"/>
      <c r="PN14" s="301"/>
      <c r="PO14" s="301"/>
      <c r="PP14" s="301"/>
      <c r="PQ14" s="301"/>
      <c r="PR14" s="301"/>
      <c r="PS14" s="301"/>
      <c r="PT14" s="301"/>
      <c r="PU14" s="301"/>
      <c r="PV14" s="301"/>
      <c r="PW14" s="301"/>
      <c r="PX14" s="301"/>
      <c r="PY14" s="301"/>
      <c r="PZ14" s="301"/>
      <c r="QA14" s="301"/>
      <c r="QB14" s="301"/>
      <c r="QC14" s="301"/>
      <c r="QD14" s="301"/>
      <c r="QE14" s="301"/>
      <c r="QF14" s="301"/>
      <c r="QG14" s="301"/>
      <c r="QH14" s="301"/>
      <c r="QI14" s="301"/>
      <c r="QJ14" s="301"/>
      <c r="QK14" s="301"/>
      <c r="QL14" s="301"/>
      <c r="QM14" s="301"/>
      <c r="QN14" s="301"/>
      <c r="QO14" s="301"/>
      <c r="QP14" s="301"/>
      <c r="QQ14" s="301"/>
      <c r="QR14" s="301"/>
      <c r="QS14" s="301"/>
      <c r="QT14" s="301"/>
      <c r="QU14" s="301"/>
      <c r="QV14" s="301"/>
      <c r="QW14" s="301"/>
      <c r="QX14" s="301"/>
      <c r="QY14" s="301"/>
      <c r="QZ14" s="301"/>
      <c r="RA14" s="301"/>
      <c r="RB14" s="301"/>
      <c r="RC14" s="301"/>
      <c r="RD14" s="301"/>
      <c r="RE14" s="301"/>
      <c r="RF14" s="301"/>
      <c r="RG14" s="301"/>
      <c r="RH14" s="301"/>
      <c r="RI14" s="301"/>
      <c r="RJ14" s="301"/>
      <c r="RK14" s="301"/>
      <c r="RL14" s="301"/>
      <c r="RM14" s="301"/>
      <c r="RN14" s="301"/>
      <c r="RO14" s="301"/>
      <c r="RP14" s="301"/>
      <c r="RQ14" s="301"/>
      <c r="RR14" s="301"/>
      <c r="RS14" s="301"/>
      <c r="RT14" s="301"/>
      <c r="RU14" s="301"/>
      <c r="RV14" s="301"/>
      <c r="RW14" s="301"/>
      <c r="RX14" s="301"/>
      <c r="RY14" s="301"/>
      <c r="RZ14" s="301"/>
      <c r="SA14" s="301"/>
      <c r="SB14" s="301"/>
      <c r="SC14" s="301"/>
      <c r="SD14" s="301"/>
      <c r="SE14" s="301"/>
      <c r="SF14" s="301"/>
      <c r="SG14" s="301"/>
      <c r="SH14" s="301"/>
      <c r="SI14" s="301"/>
      <c r="SJ14" s="301"/>
      <c r="SK14" s="301"/>
      <c r="SL14" s="301"/>
      <c r="SM14" s="301"/>
      <c r="SN14" s="301"/>
      <c r="SO14" s="301"/>
      <c r="SP14" s="301"/>
      <c r="SQ14" s="301"/>
      <c r="SR14" s="301"/>
      <c r="SS14" s="301"/>
      <c r="ST14" s="301"/>
      <c r="SU14" s="301"/>
      <c r="SV14" s="301"/>
      <c r="SW14" s="301"/>
      <c r="SX14" s="301"/>
      <c r="SY14" s="301"/>
      <c r="SZ14" s="301"/>
      <c r="TA14" s="301"/>
      <c r="TB14" s="301"/>
      <c r="TC14" s="301"/>
      <c r="TD14" s="301"/>
      <c r="TE14" s="301"/>
      <c r="TF14" s="301"/>
      <c r="TG14" s="301"/>
      <c r="TH14" s="301"/>
      <c r="TI14" s="301"/>
      <c r="TJ14" s="301"/>
      <c r="TK14" s="301"/>
      <c r="TL14" s="301"/>
      <c r="TM14" s="301"/>
      <c r="TN14" s="301"/>
      <c r="TO14" s="301"/>
      <c r="TP14" s="301"/>
      <c r="TQ14" s="301"/>
      <c r="TR14" s="301"/>
      <c r="TS14" s="301"/>
      <c r="TT14" s="301"/>
      <c r="TU14" s="301"/>
      <c r="TV14" s="301"/>
      <c r="TW14" s="301"/>
      <c r="TX14" s="301"/>
      <c r="TY14" s="301"/>
      <c r="TZ14" s="301"/>
      <c r="UA14" s="301"/>
      <c r="UB14" s="301"/>
      <c r="UC14" s="301"/>
      <c r="UD14" s="301"/>
      <c r="UE14" s="301"/>
      <c r="UF14" s="301"/>
      <c r="UG14" s="301"/>
      <c r="UH14" s="301"/>
      <c r="UI14" s="301"/>
      <c r="UJ14" s="301"/>
      <c r="UK14" s="301"/>
      <c r="UL14" s="301"/>
      <c r="UM14" s="301"/>
      <c r="UN14" s="301"/>
      <c r="UO14" s="301"/>
      <c r="UP14" s="301"/>
      <c r="UQ14" s="301"/>
      <c r="UR14" s="301"/>
      <c r="US14" s="301"/>
      <c r="UT14" s="301"/>
      <c r="UU14" s="301"/>
      <c r="UV14" s="301"/>
      <c r="UW14" s="301"/>
      <c r="UX14" s="301"/>
      <c r="UY14" s="301"/>
      <c r="UZ14" s="301"/>
      <c r="VA14" s="301"/>
      <c r="VB14" s="301"/>
      <c r="VC14" s="301"/>
      <c r="VD14" s="301"/>
      <c r="VE14" s="301"/>
      <c r="VF14" s="301"/>
      <c r="VG14" s="301"/>
      <c r="VH14" s="301"/>
      <c r="VI14" s="301"/>
      <c r="VJ14" s="301"/>
      <c r="VK14" s="301"/>
      <c r="VL14" s="301"/>
      <c r="VM14" s="301"/>
      <c r="VN14" s="301"/>
      <c r="VO14" s="301"/>
      <c r="VP14" s="301"/>
      <c r="VQ14" s="301"/>
      <c r="VR14" s="301"/>
      <c r="VS14" s="301"/>
      <c r="VT14" s="301"/>
      <c r="VU14" s="301"/>
      <c r="VV14" s="301"/>
      <c r="VW14" s="301"/>
      <c r="VX14" s="301"/>
      <c r="VY14" s="301"/>
      <c r="VZ14" s="301"/>
      <c r="WA14" s="301"/>
      <c r="WB14" s="301"/>
      <c r="WC14" s="301"/>
      <c r="WD14" s="301"/>
      <c r="WE14" s="301"/>
      <c r="WF14" s="301"/>
      <c r="WG14" s="301"/>
      <c r="WH14" s="301"/>
      <c r="WI14" s="301"/>
      <c r="WJ14" s="301"/>
      <c r="WK14" s="301"/>
      <c r="WL14" s="301"/>
      <c r="WM14" s="301"/>
      <c r="WN14" s="301"/>
      <c r="WO14" s="301"/>
      <c r="WP14" s="301"/>
      <c r="WQ14" s="301"/>
      <c r="WR14" s="301"/>
      <c r="WS14" s="301"/>
      <c r="WT14" s="301"/>
      <c r="WU14" s="301"/>
      <c r="WV14" s="301"/>
      <c r="WW14" s="301"/>
      <c r="WX14" s="301"/>
      <c r="WY14" s="301"/>
      <c r="WZ14" s="301"/>
      <c r="XA14" s="301"/>
      <c r="XB14" s="301"/>
      <c r="XC14" s="301"/>
      <c r="XD14" s="301"/>
      <c r="XE14" s="301"/>
      <c r="XF14" s="301"/>
      <c r="XG14" s="301"/>
      <c r="XH14" s="301"/>
      <c r="XI14" s="301"/>
      <c r="XJ14" s="301"/>
      <c r="XK14" s="301"/>
      <c r="XL14" s="301"/>
      <c r="XM14" s="301"/>
      <c r="XN14" s="301"/>
      <c r="XO14" s="301"/>
      <c r="XP14" s="301"/>
      <c r="XQ14" s="301"/>
      <c r="XR14" s="301"/>
      <c r="XS14" s="301"/>
      <c r="XT14" s="301"/>
      <c r="XU14" s="301"/>
      <c r="XV14" s="301"/>
      <c r="XW14" s="301"/>
      <c r="XX14" s="301"/>
      <c r="XY14" s="301"/>
      <c r="XZ14" s="301"/>
      <c r="YA14" s="301"/>
      <c r="YB14" s="301"/>
      <c r="YC14" s="301"/>
      <c r="YD14" s="301"/>
      <c r="YE14" s="301"/>
      <c r="YF14" s="301"/>
      <c r="YG14" s="301"/>
      <c r="YH14" s="301"/>
      <c r="YI14" s="301"/>
      <c r="YJ14" s="301"/>
      <c r="YK14" s="301"/>
      <c r="YL14" s="301"/>
      <c r="YM14" s="301"/>
      <c r="YN14" s="301"/>
      <c r="YO14" s="301"/>
      <c r="YP14" s="301"/>
      <c r="YQ14" s="301"/>
      <c r="YR14" s="301"/>
      <c r="YS14" s="301"/>
      <c r="YT14" s="301"/>
      <c r="YU14" s="301"/>
      <c r="YV14" s="301"/>
      <c r="YW14" s="301"/>
      <c r="YX14" s="301"/>
      <c r="YY14" s="301"/>
      <c r="YZ14" s="301"/>
      <c r="ZA14" s="301"/>
      <c r="ZB14" s="301"/>
      <c r="ZC14" s="301"/>
      <c r="ZD14" s="301"/>
      <c r="ZE14" s="301"/>
      <c r="ZF14" s="301"/>
      <c r="ZG14" s="301"/>
      <c r="ZH14" s="301"/>
      <c r="ZI14" s="301"/>
      <c r="ZJ14" s="301"/>
      <c r="ZK14" s="301"/>
      <c r="ZL14" s="301"/>
      <c r="ZM14" s="301"/>
      <c r="ZN14" s="301"/>
      <c r="ZO14" s="301"/>
      <c r="ZP14" s="301"/>
      <c r="ZQ14" s="301"/>
      <c r="ZR14" s="301"/>
      <c r="ZS14" s="301"/>
      <c r="ZT14" s="301"/>
      <c r="ZU14" s="301"/>
      <c r="ZV14" s="301"/>
      <c r="ZW14" s="301"/>
      <c r="ZX14" s="301"/>
      <c r="ZY14" s="301"/>
      <c r="ZZ14" s="301"/>
      <c r="AAA14" s="301"/>
      <c r="AAB14" s="301"/>
      <c r="AAC14" s="301"/>
      <c r="AAD14" s="301"/>
      <c r="AAE14" s="301"/>
      <c r="AAF14" s="301"/>
      <c r="AAG14" s="301"/>
      <c r="AAH14" s="301"/>
      <c r="AAI14" s="301"/>
      <c r="AAJ14" s="301"/>
      <c r="AAK14" s="301"/>
      <c r="AAL14" s="301"/>
      <c r="AAM14" s="301"/>
      <c r="AAN14" s="301"/>
      <c r="AAO14" s="301"/>
      <c r="AAP14" s="301"/>
      <c r="AAQ14" s="301"/>
      <c r="AAR14" s="301"/>
      <c r="AAS14" s="301"/>
      <c r="AAT14" s="301"/>
      <c r="AAU14" s="301"/>
      <c r="AAV14" s="301"/>
      <c r="AAW14" s="301"/>
      <c r="AAX14" s="301"/>
      <c r="AAY14" s="301"/>
      <c r="AAZ14" s="301"/>
      <c r="ABA14" s="301"/>
      <c r="ABB14" s="301"/>
      <c r="ABC14" s="301"/>
      <c r="ABD14" s="301"/>
      <c r="ABE14" s="301"/>
      <c r="ABF14" s="301"/>
      <c r="ABG14" s="301"/>
      <c r="ABH14" s="301"/>
      <c r="ABI14" s="301"/>
      <c r="ABJ14" s="301"/>
      <c r="ABK14" s="301"/>
      <c r="ABL14" s="301"/>
      <c r="ABM14" s="301"/>
      <c r="ABN14" s="301"/>
      <c r="ABO14" s="301"/>
      <c r="ABP14" s="301"/>
      <c r="ABQ14" s="301"/>
      <c r="ABR14" s="301"/>
      <c r="ABS14" s="301"/>
      <c r="ABT14" s="301"/>
      <c r="ABU14" s="301"/>
      <c r="ABV14" s="301"/>
      <c r="ABW14" s="301"/>
      <c r="ABX14" s="301"/>
      <c r="ABY14" s="301"/>
      <c r="ABZ14" s="301"/>
      <c r="ACA14" s="301"/>
      <c r="ACB14" s="301"/>
      <c r="ACC14" s="301"/>
      <c r="ACD14" s="301"/>
      <c r="ACE14" s="301"/>
      <c r="ACF14" s="301"/>
      <c r="ACG14" s="301"/>
      <c r="ACH14" s="301"/>
      <c r="ACI14" s="301"/>
      <c r="ACJ14" s="301"/>
      <c r="ACK14" s="301"/>
      <c r="ACL14" s="301"/>
      <c r="ACM14" s="301"/>
      <c r="ACN14" s="301"/>
      <c r="ACO14" s="301"/>
      <c r="ACP14" s="301"/>
      <c r="ACQ14" s="301"/>
      <c r="ACR14" s="301"/>
      <c r="ACS14" s="301"/>
      <c r="ACT14" s="301"/>
      <c r="ACU14" s="301"/>
      <c r="ACV14" s="301"/>
      <c r="ACW14" s="301"/>
      <c r="ACX14" s="301"/>
      <c r="ACY14" s="301"/>
      <c r="ACZ14" s="301"/>
      <c r="ADA14" s="301"/>
      <c r="ADB14" s="301"/>
      <c r="ADC14" s="301"/>
      <c r="ADD14" s="301"/>
      <c r="ADE14" s="301"/>
      <c r="ADF14" s="301"/>
      <c r="ADG14" s="301"/>
      <c r="ADH14" s="301"/>
      <c r="ADI14" s="301"/>
      <c r="ADJ14" s="301"/>
      <c r="ADK14" s="301"/>
      <c r="ADL14" s="301"/>
      <c r="ADM14" s="301"/>
      <c r="ADN14" s="301"/>
      <c r="ADO14" s="301"/>
      <c r="ADP14" s="301"/>
      <c r="ADQ14" s="301"/>
      <c r="ADR14" s="301"/>
      <c r="ADS14" s="301"/>
      <c r="ADT14" s="301"/>
      <c r="ADU14" s="301"/>
      <c r="ADV14" s="301"/>
      <c r="ADW14" s="301"/>
      <c r="ADX14" s="301"/>
      <c r="ADY14" s="301"/>
      <c r="ADZ14" s="301"/>
      <c r="AEA14" s="301"/>
      <c r="AEB14" s="301"/>
      <c r="AEC14" s="301"/>
      <c r="AED14" s="301"/>
      <c r="AEE14" s="301"/>
      <c r="AEF14" s="301"/>
      <c r="AEG14" s="301"/>
      <c r="AEH14" s="301"/>
      <c r="AEI14" s="301"/>
      <c r="AEJ14" s="301"/>
      <c r="AEK14" s="301"/>
      <c r="AEL14" s="301"/>
      <c r="AEM14" s="301"/>
      <c r="AEN14" s="301"/>
      <c r="AEO14" s="301"/>
      <c r="AEP14" s="301"/>
      <c r="AEQ14" s="301"/>
      <c r="AER14" s="301"/>
      <c r="AES14" s="301"/>
      <c r="AET14" s="301"/>
      <c r="AEU14" s="301"/>
      <c r="AEV14" s="301"/>
      <c r="AEW14" s="301"/>
      <c r="AEX14" s="301"/>
      <c r="AEY14" s="301"/>
      <c r="AEZ14" s="301"/>
      <c r="AFA14" s="301"/>
      <c r="AFB14" s="301"/>
      <c r="AFC14" s="301"/>
      <c r="AFD14" s="301"/>
      <c r="AFE14" s="301"/>
      <c r="AFF14" s="301"/>
      <c r="AFG14" s="301"/>
      <c r="AFH14" s="301"/>
      <c r="AFI14" s="301"/>
      <c r="AFJ14" s="301"/>
      <c r="AFK14" s="301"/>
      <c r="AFL14" s="301"/>
      <c r="AFM14" s="301"/>
      <c r="AFN14" s="301"/>
      <c r="AFO14" s="301"/>
      <c r="AFP14" s="301"/>
      <c r="AFQ14" s="301"/>
      <c r="AFR14" s="301"/>
      <c r="AFS14" s="301"/>
      <c r="AFT14" s="301"/>
      <c r="AFU14" s="301"/>
      <c r="AFV14" s="301"/>
      <c r="AFW14" s="301"/>
      <c r="AFX14" s="301"/>
      <c r="AFY14" s="301"/>
      <c r="AFZ14" s="301"/>
      <c r="AGA14" s="301"/>
      <c r="AGB14" s="301"/>
      <c r="AGC14" s="301"/>
      <c r="AGD14" s="301"/>
      <c r="AGE14" s="301"/>
      <c r="AGF14" s="301"/>
      <c r="AGG14" s="301"/>
      <c r="AGH14" s="301"/>
      <c r="AGI14" s="301"/>
      <c r="AGJ14" s="301"/>
      <c r="AGK14" s="301"/>
      <c r="AGL14" s="301"/>
      <c r="AGM14" s="301"/>
      <c r="AGN14" s="301"/>
      <c r="AGO14" s="301"/>
      <c r="AGP14" s="301"/>
      <c r="AGQ14" s="301"/>
      <c r="AGR14" s="301"/>
      <c r="AGS14" s="301"/>
      <c r="AGT14" s="301"/>
      <c r="AGU14" s="301"/>
      <c r="AGV14" s="301"/>
      <c r="AGW14" s="301"/>
      <c r="AGX14" s="301"/>
      <c r="AGY14" s="301"/>
      <c r="AGZ14" s="301"/>
      <c r="AHA14" s="301"/>
      <c r="AHB14" s="301"/>
      <c r="AHC14" s="301"/>
      <c r="AHD14" s="301"/>
      <c r="AHE14" s="301"/>
      <c r="AHF14" s="301"/>
      <c r="AHG14" s="301"/>
      <c r="AHH14" s="301"/>
      <c r="AHI14" s="301"/>
      <c r="AHJ14" s="301"/>
      <c r="AHK14" s="301"/>
      <c r="AHL14" s="301"/>
      <c r="AHM14" s="301"/>
      <c r="AHN14" s="301"/>
      <c r="AHO14" s="301"/>
      <c r="AHP14" s="301"/>
      <c r="AHQ14" s="301"/>
      <c r="AHR14" s="301"/>
      <c r="AHS14" s="301"/>
      <c r="AHT14" s="301"/>
      <c r="AHU14" s="301"/>
      <c r="AHV14" s="301"/>
      <c r="AHW14" s="301"/>
      <c r="AHX14" s="301"/>
      <c r="AHY14" s="301"/>
      <c r="AHZ14" s="301"/>
      <c r="AIA14" s="301"/>
      <c r="AIB14" s="301"/>
      <c r="AIC14" s="301"/>
      <c r="AID14" s="301"/>
      <c r="AIE14" s="301"/>
      <c r="AIF14" s="301"/>
      <c r="AIG14" s="301"/>
      <c r="AIH14" s="301"/>
      <c r="AII14" s="301"/>
      <c r="AIJ14" s="301"/>
      <c r="AIK14" s="301"/>
      <c r="AIL14" s="301"/>
      <c r="AIM14" s="301"/>
      <c r="AIN14" s="301"/>
      <c r="AIO14" s="301"/>
      <c r="AIP14" s="301"/>
      <c r="AIQ14" s="301"/>
      <c r="AIR14" s="301"/>
      <c r="AIS14" s="301"/>
      <c r="AIT14" s="301"/>
      <c r="AIU14" s="301"/>
      <c r="AIV14" s="301"/>
      <c r="AIW14" s="301"/>
      <c r="AIX14" s="301"/>
      <c r="AIY14" s="301"/>
      <c r="AIZ14" s="301"/>
      <c r="AJA14" s="301"/>
      <c r="AJB14" s="301"/>
      <c r="AJC14" s="301"/>
      <c r="AJD14" s="301"/>
      <c r="AJE14" s="301"/>
      <c r="AJF14" s="301"/>
      <c r="AJG14" s="301"/>
      <c r="AJH14" s="301"/>
      <c r="AJI14" s="301"/>
      <c r="AJJ14" s="301"/>
      <c r="AJK14" s="301"/>
      <c r="AJL14" s="301"/>
      <c r="AJM14" s="301"/>
      <c r="AJN14" s="301"/>
      <c r="AJO14" s="301"/>
      <c r="AJP14" s="301"/>
      <c r="AJQ14" s="301"/>
      <c r="AJR14" s="301"/>
      <c r="AJS14" s="301"/>
      <c r="AJT14" s="301"/>
      <c r="AJU14" s="301"/>
      <c r="AJV14" s="301"/>
      <c r="AJW14" s="301"/>
      <c r="AJX14" s="301"/>
      <c r="AJY14" s="301"/>
      <c r="AJZ14" s="301"/>
      <c r="AKA14" s="301"/>
      <c r="AKB14" s="301"/>
      <c r="AKC14" s="301"/>
      <c r="AKD14" s="301"/>
      <c r="AKE14" s="301"/>
      <c r="AKF14" s="301"/>
      <c r="AKG14" s="301"/>
      <c r="AKH14" s="301"/>
      <c r="AKI14" s="301"/>
      <c r="AKJ14" s="301"/>
      <c r="AKK14" s="301"/>
      <c r="AKL14" s="301"/>
      <c r="AKM14" s="301"/>
      <c r="AKN14" s="301"/>
      <c r="AKO14" s="301"/>
      <c r="AKP14" s="301"/>
      <c r="AKQ14" s="301"/>
      <c r="AKR14" s="301"/>
      <c r="AKS14" s="301"/>
      <c r="AKT14" s="301"/>
      <c r="AKU14" s="301"/>
      <c r="AKV14" s="301"/>
      <c r="AKW14" s="301"/>
      <c r="AKX14" s="301"/>
      <c r="AKY14" s="301"/>
      <c r="AKZ14" s="301"/>
      <c r="ALA14" s="301"/>
      <c r="ALB14" s="301"/>
      <c r="ALC14" s="301"/>
      <c r="ALD14" s="301"/>
      <c r="ALE14" s="301"/>
      <c r="ALF14" s="301"/>
      <c r="ALG14" s="301"/>
      <c r="ALH14" s="301"/>
      <c r="ALI14" s="301"/>
      <c r="ALJ14" s="301"/>
      <c r="ALK14" s="301"/>
      <c r="ALL14" s="301"/>
      <c r="ALM14" s="301"/>
      <c r="ALN14" s="301"/>
      <c r="ALO14" s="301"/>
      <c r="ALP14" s="301"/>
      <c r="ALQ14" s="301"/>
      <c r="ALR14" s="301"/>
      <c r="ALS14" s="301"/>
      <c r="ALT14" s="301"/>
      <c r="ALU14" s="301"/>
      <c r="ALV14" s="301"/>
      <c r="ALW14" s="301"/>
      <c r="ALX14" s="301"/>
      <c r="ALY14" s="301"/>
      <c r="ALZ14" s="301"/>
      <c r="AMA14" s="301"/>
      <c r="AMB14" s="301"/>
      <c r="AMC14" s="301"/>
      <c r="AMD14" s="301"/>
      <c r="AME14" s="301"/>
      <c r="AMF14" s="301"/>
      <c r="AMG14" s="301"/>
      <c r="AMH14" s="301"/>
      <c r="AMI14" s="301"/>
      <c r="AMJ14" s="301"/>
      <c r="AMK14" s="301"/>
      <c r="AML14" s="301"/>
      <c r="AMM14" s="301"/>
      <c r="AMN14" s="301"/>
      <c r="AMO14" s="301"/>
      <c r="AMP14" s="301"/>
      <c r="AMQ14" s="301"/>
      <c r="AMR14" s="301"/>
      <c r="AMS14" s="301"/>
      <c r="AMT14" s="301"/>
      <c r="AMU14" s="301"/>
      <c r="AMV14" s="301"/>
      <c r="AMW14" s="301"/>
      <c r="AMX14" s="301"/>
      <c r="AMY14" s="301"/>
      <c r="AMZ14" s="301"/>
      <c r="ANA14" s="301"/>
      <c r="ANB14" s="301"/>
      <c r="ANC14" s="301"/>
      <c r="AND14" s="301"/>
      <c r="ANE14" s="301"/>
      <c r="ANF14" s="301"/>
      <c r="ANG14" s="301"/>
      <c r="ANH14" s="301"/>
      <c r="ANI14" s="301"/>
      <c r="ANJ14" s="301"/>
      <c r="ANK14" s="301"/>
      <c r="ANL14" s="301"/>
      <c r="ANM14" s="301"/>
      <c r="ANN14" s="301"/>
      <c r="ANO14" s="301"/>
      <c r="ANP14" s="301"/>
      <c r="ANQ14" s="301"/>
      <c r="ANR14" s="301"/>
      <c r="ANS14" s="301"/>
      <c r="ANT14" s="301"/>
      <c r="ANU14" s="301"/>
      <c r="ANV14" s="301"/>
      <c r="ANW14" s="301"/>
      <c r="ANX14" s="301"/>
      <c r="ANY14" s="301"/>
      <c r="ANZ14" s="301"/>
      <c r="AOA14" s="301"/>
      <c r="AOB14" s="301"/>
      <c r="AOC14" s="301"/>
      <c r="AOD14" s="301"/>
      <c r="AOE14" s="301"/>
      <c r="AOF14" s="301"/>
      <c r="AOG14" s="301"/>
      <c r="AOH14" s="301"/>
      <c r="AOI14" s="301"/>
      <c r="AOJ14" s="301"/>
      <c r="AOK14" s="301"/>
      <c r="AOL14" s="301"/>
      <c r="AOM14" s="301"/>
      <c r="AON14" s="301"/>
      <c r="AOO14" s="301"/>
      <c r="AOP14" s="301"/>
      <c r="AOQ14" s="301"/>
      <c r="AOR14" s="301"/>
      <c r="AOS14" s="301"/>
      <c r="AOT14" s="301"/>
      <c r="AOU14" s="301"/>
      <c r="AOV14" s="301"/>
      <c r="AOW14" s="301"/>
      <c r="AOX14" s="301"/>
      <c r="AOY14" s="301"/>
      <c r="AOZ14" s="301"/>
      <c r="APA14" s="301"/>
      <c r="APB14" s="301"/>
      <c r="APC14" s="301"/>
      <c r="APD14" s="301"/>
      <c r="APE14" s="301"/>
      <c r="APF14" s="301"/>
      <c r="APG14" s="301"/>
      <c r="APH14" s="301"/>
      <c r="API14" s="301"/>
      <c r="APJ14" s="301"/>
      <c r="APK14" s="301"/>
      <c r="APL14" s="301"/>
      <c r="APM14" s="301"/>
      <c r="APN14" s="301"/>
      <c r="APO14" s="301"/>
      <c r="APP14" s="301"/>
      <c r="APQ14" s="301"/>
      <c r="APR14" s="301"/>
      <c r="APS14" s="301"/>
      <c r="APT14" s="301"/>
      <c r="APU14" s="301"/>
      <c r="APV14" s="301"/>
      <c r="APW14" s="301"/>
      <c r="APX14" s="301"/>
      <c r="APY14" s="301"/>
      <c r="APZ14" s="301"/>
      <c r="AQA14" s="301"/>
      <c r="AQB14" s="301"/>
      <c r="AQC14" s="301"/>
      <c r="AQD14" s="301"/>
      <c r="AQE14" s="301"/>
      <c r="AQF14" s="301"/>
      <c r="AQG14" s="301"/>
      <c r="AQH14" s="301"/>
      <c r="AQI14" s="301"/>
      <c r="AQJ14" s="301"/>
      <c r="AQK14" s="301"/>
      <c r="AQL14" s="301"/>
      <c r="AQM14" s="301"/>
      <c r="AQN14" s="301"/>
      <c r="AQO14" s="301"/>
      <c r="AQP14" s="301"/>
      <c r="AQQ14" s="301"/>
      <c r="AQR14" s="301"/>
      <c r="AQS14" s="301"/>
      <c r="AQT14" s="301"/>
      <c r="AQU14" s="301"/>
      <c r="AQV14" s="301"/>
      <c r="AQW14" s="301"/>
      <c r="AQX14" s="301"/>
      <c r="AQY14" s="301"/>
      <c r="AQZ14" s="301"/>
      <c r="ARA14" s="301"/>
      <c r="ARB14" s="301"/>
      <c r="ARC14" s="301"/>
      <c r="ARD14" s="301"/>
      <c r="ARE14" s="301"/>
      <c r="ARF14" s="301"/>
      <c r="ARG14" s="301"/>
      <c r="ARH14" s="301"/>
      <c r="ARI14" s="301"/>
      <c r="ARJ14" s="301"/>
      <c r="ARK14" s="301"/>
      <c r="ARL14" s="301"/>
      <c r="ARM14" s="301"/>
      <c r="ARN14" s="301"/>
      <c r="ARO14" s="301"/>
      <c r="ARP14" s="301"/>
      <c r="ARQ14" s="301"/>
      <c r="ARR14" s="301"/>
      <c r="ARS14" s="301"/>
      <c r="ART14" s="301"/>
      <c r="ARU14" s="301"/>
      <c r="ARV14" s="301"/>
      <c r="ARW14" s="301"/>
      <c r="ARX14" s="301"/>
      <c r="ARY14" s="301"/>
      <c r="ARZ14" s="301"/>
      <c r="ASA14" s="301"/>
      <c r="ASB14" s="301"/>
      <c r="ASC14" s="301"/>
      <c r="ASD14" s="301"/>
      <c r="ASE14" s="301"/>
      <c r="ASF14" s="301"/>
      <c r="ASG14" s="301"/>
      <c r="ASH14" s="301"/>
      <c r="ASI14" s="301"/>
      <c r="ASJ14" s="301"/>
      <c r="ASK14" s="301"/>
      <c r="ASL14" s="301"/>
      <c r="ASM14" s="301"/>
      <c r="ASN14" s="301"/>
      <c r="ASO14" s="301"/>
      <c r="ASP14" s="301"/>
      <c r="ASQ14" s="301"/>
      <c r="ASR14" s="301"/>
      <c r="ASS14" s="301"/>
      <c r="AST14" s="301"/>
      <c r="ASU14" s="301"/>
      <c r="ASV14" s="301"/>
      <c r="ASW14" s="301"/>
      <c r="ASX14" s="301"/>
      <c r="ASY14" s="301"/>
      <c r="ASZ14" s="301"/>
      <c r="ATA14" s="301"/>
      <c r="ATB14" s="301"/>
      <c r="ATC14" s="301"/>
      <c r="ATD14" s="301"/>
      <c r="ATE14" s="301"/>
      <c r="ATF14" s="301"/>
      <c r="ATG14" s="301"/>
      <c r="ATH14" s="301"/>
      <c r="ATI14" s="301"/>
      <c r="ATJ14" s="301"/>
      <c r="ATK14" s="301"/>
      <c r="ATL14" s="301"/>
      <c r="ATM14" s="301"/>
      <c r="ATN14" s="301"/>
      <c r="ATO14" s="301"/>
      <c r="ATP14" s="301"/>
      <c r="ATQ14" s="301"/>
      <c r="ATR14" s="301"/>
      <c r="ATS14" s="301"/>
      <c r="ATT14" s="301"/>
      <c r="ATU14" s="301"/>
      <c r="ATV14" s="301"/>
      <c r="ATW14" s="301"/>
      <c r="ATX14" s="301"/>
      <c r="ATY14" s="301"/>
      <c r="ATZ14" s="301"/>
      <c r="AUA14" s="301"/>
      <c r="AUB14" s="301"/>
      <c r="AUC14" s="301"/>
      <c r="AUD14" s="301"/>
      <c r="AUE14" s="301"/>
      <c r="AUF14" s="301"/>
      <c r="AUG14" s="301"/>
      <c r="AUH14" s="301"/>
      <c r="AUI14" s="301"/>
      <c r="AUJ14" s="301"/>
      <c r="AUK14" s="301"/>
      <c r="AUL14" s="301"/>
      <c r="AUM14" s="301"/>
      <c r="AUN14" s="301"/>
      <c r="AUO14" s="301"/>
      <c r="AUP14" s="301"/>
      <c r="AUQ14" s="301"/>
      <c r="AUR14" s="301"/>
      <c r="AUS14" s="301"/>
      <c r="AUT14" s="301"/>
      <c r="AUU14" s="301"/>
      <c r="AUV14" s="301"/>
      <c r="AUW14" s="301"/>
      <c r="AUX14" s="301"/>
      <c r="AUY14" s="301"/>
      <c r="AUZ14" s="301"/>
      <c r="AVA14" s="301"/>
      <c r="AVB14" s="301"/>
      <c r="AVC14" s="301"/>
      <c r="AVD14" s="301"/>
      <c r="AVE14" s="301"/>
      <c r="AVF14" s="301"/>
      <c r="AVG14" s="301"/>
      <c r="AVH14" s="301"/>
      <c r="AVI14" s="301"/>
      <c r="AVJ14" s="301"/>
      <c r="AVK14" s="301"/>
      <c r="AVL14" s="301"/>
      <c r="AVM14" s="301"/>
      <c r="AVN14" s="301"/>
      <c r="AVO14" s="301"/>
      <c r="AVP14" s="301"/>
      <c r="AVQ14" s="301"/>
      <c r="AVR14" s="301"/>
      <c r="AVS14" s="301"/>
      <c r="AVT14" s="301"/>
      <c r="AVU14" s="301"/>
      <c r="AVV14" s="301"/>
      <c r="AVW14" s="301"/>
      <c r="AVX14" s="301"/>
      <c r="AVY14" s="301"/>
      <c r="AVZ14" s="301"/>
      <c r="AWA14" s="301"/>
      <c r="AWB14" s="301"/>
      <c r="AWC14" s="301"/>
      <c r="AWD14" s="301"/>
      <c r="AWE14" s="301"/>
      <c r="AWF14" s="301"/>
      <c r="AWG14" s="301"/>
      <c r="AWH14" s="301"/>
      <c r="AWI14" s="301"/>
      <c r="AWJ14" s="301"/>
      <c r="AWK14" s="301"/>
      <c r="AWL14" s="301"/>
      <c r="AWM14" s="301"/>
      <c r="AWN14" s="301"/>
      <c r="AWO14" s="301"/>
      <c r="AWP14" s="301"/>
      <c r="AWQ14" s="301"/>
      <c r="AWR14" s="301"/>
      <c r="AWS14" s="301"/>
      <c r="AWT14" s="301"/>
      <c r="AWU14" s="301"/>
      <c r="AWV14" s="301"/>
      <c r="AWW14" s="301"/>
      <c r="AWX14" s="301"/>
      <c r="AWY14" s="301"/>
      <c r="AWZ14" s="301"/>
      <c r="AXA14" s="301"/>
      <c r="AXB14" s="301"/>
      <c r="AXC14" s="301"/>
      <c r="AXD14" s="301"/>
      <c r="AXE14" s="301"/>
      <c r="AXF14" s="301"/>
      <c r="AXG14" s="301"/>
      <c r="AXH14" s="301"/>
      <c r="AXI14" s="301"/>
      <c r="AXJ14" s="301"/>
      <c r="AXK14" s="301"/>
      <c r="AXL14" s="301"/>
      <c r="AXM14" s="301"/>
      <c r="AXN14" s="301"/>
      <c r="AXO14" s="301"/>
      <c r="AXP14" s="301"/>
      <c r="AXQ14" s="301"/>
      <c r="AXR14" s="301"/>
      <c r="AXS14" s="301"/>
      <c r="AXT14" s="301"/>
      <c r="AXU14" s="301"/>
      <c r="AXV14" s="301"/>
      <c r="AXW14" s="301"/>
      <c r="AXX14" s="301"/>
      <c r="AXY14" s="301"/>
      <c r="AXZ14" s="301"/>
      <c r="AYA14" s="301"/>
      <c r="AYB14" s="301"/>
      <c r="AYC14" s="301"/>
      <c r="AYD14" s="301"/>
      <c r="AYE14" s="301"/>
      <c r="AYF14" s="301"/>
      <c r="AYG14" s="301"/>
      <c r="AYH14" s="301"/>
      <c r="AYI14" s="301"/>
      <c r="AYJ14" s="301"/>
      <c r="AYK14" s="301"/>
      <c r="AYL14" s="301"/>
      <c r="AYM14" s="301"/>
      <c r="AYN14" s="301"/>
      <c r="AYO14" s="301"/>
      <c r="AYP14" s="301"/>
      <c r="AYQ14" s="301"/>
      <c r="AYR14" s="301"/>
      <c r="AYS14" s="301"/>
      <c r="AYT14" s="301"/>
      <c r="AYU14" s="301"/>
      <c r="AYV14" s="301"/>
      <c r="AYW14" s="301"/>
      <c r="AYX14" s="301"/>
      <c r="AYY14" s="301"/>
      <c r="AYZ14" s="301"/>
      <c r="AZA14" s="301"/>
      <c r="AZB14" s="301"/>
      <c r="AZC14" s="301"/>
      <c r="AZD14" s="301"/>
      <c r="AZE14" s="301"/>
      <c r="AZF14" s="301"/>
      <c r="AZG14" s="301"/>
      <c r="AZH14" s="301"/>
      <c r="AZI14" s="301"/>
      <c r="AZJ14" s="301"/>
      <c r="AZK14" s="301"/>
      <c r="AZL14" s="301"/>
      <c r="AZM14" s="301"/>
      <c r="AZN14" s="301"/>
      <c r="AZO14" s="301"/>
      <c r="AZP14" s="301"/>
      <c r="AZQ14" s="301"/>
      <c r="AZR14" s="301"/>
      <c r="AZS14" s="301"/>
      <c r="AZT14" s="301"/>
      <c r="AZU14" s="301"/>
      <c r="AZV14" s="301"/>
      <c r="AZW14" s="301"/>
      <c r="AZX14" s="301"/>
      <c r="AZY14" s="301"/>
      <c r="AZZ14" s="301"/>
      <c r="BAA14" s="301"/>
      <c r="BAB14" s="301"/>
      <c r="BAC14" s="301"/>
      <c r="BAD14" s="301"/>
      <c r="BAE14" s="301"/>
      <c r="BAF14" s="301"/>
      <c r="BAG14" s="301"/>
      <c r="BAH14" s="301"/>
      <c r="BAI14" s="301"/>
      <c r="BAJ14" s="301"/>
      <c r="BAK14" s="301"/>
      <c r="BAL14" s="301"/>
      <c r="BAM14" s="301"/>
      <c r="BAN14" s="301"/>
      <c r="BAO14" s="301"/>
      <c r="BAP14" s="301"/>
      <c r="BAQ14" s="301"/>
      <c r="BAR14" s="301"/>
      <c r="BAS14" s="301"/>
      <c r="BAT14" s="301"/>
      <c r="BAU14" s="301"/>
      <c r="BAV14" s="301"/>
      <c r="BAW14" s="301"/>
      <c r="BAX14" s="301"/>
      <c r="BAY14" s="301"/>
      <c r="BAZ14" s="301"/>
      <c r="BBA14" s="301"/>
      <c r="BBB14" s="301"/>
      <c r="BBC14" s="301"/>
      <c r="BBD14" s="301"/>
      <c r="BBE14" s="301"/>
      <c r="BBF14" s="301"/>
      <c r="BBG14" s="301"/>
      <c r="BBH14" s="301"/>
      <c r="BBI14" s="301"/>
      <c r="BBJ14" s="301"/>
      <c r="BBK14" s="301"/>
      <c r="BBL14" s="301"/>
      <c r="BBM14" s="301"/>
      <c r="BBN14" s="301"/>
      <c r="BBO14" s="301"/>
      <c r="BBP14" s="301"/>
      <c r="BBQ14" s="301"/>
      <c r="BBR14" s="301"/>
      <c r="BBS14" s="301"/>
      <c r="BBT14" s="301"/>
      <c r="BBU14" s="301"/>
      <c r="BBV14" s="301"/>
      <c r="BBW14" s="301"/>
      <c r="BBX14" s="301"/>
      <c r="BBY14" s="301"/>
      <c r="BBZ14" s="301"/>
      <c r="BCA14" s="301"/>
      <c r="BCB14" s="301"/>
      <c r="BCC14" s="301"/>
      <c r="BCD14" s="301"/>
      <c r="BCE14" s="301"/>
      <c r="BCF14" s="301"/>
      <c r="BCG14" s="301"/>
      <c r="BCH14" s="301"/>
      <c r="BCI14" s="301"/>
      <c r="BCJ14" s="301"/>
      <c r="BCK14" s="301"/>
      <c r="BCL14" s="301"/>
      <c r="BCM14" s="301"/>
      <c r="BCN14" s="301"/>
      <c r="BCO14" s="301"/>
      <c r="BCP14" s="301"/>
      <c r="BCQ14" s="301"/>
      <c r="BCR14" s="301"/>
      <c r="BCS14" s="301"/>
      <c r="BCT14" s="301"/>
      <c r="BCU14" s="301"/>
      <c r="BCV14" s="301"/>
      <c r="BCW14" s="301"/>
      <c r="BCX14" s="301"/>
      <c r="BCY14" s="301"/>
      <c r="BCZ14" s="301"/>
      <c r="BDA14" s="301"/>
      <c r="BDB14" s="301"/>
      <c r="BDC14" s="301"/>
      <c r="BDD14" s="301"/>
      <c r="BDE14" s="301"/>
      <c r="BDF14" s="301"/>
      <c r="BDG14" s="301"/>
      <c r="BDH14" s="301"/>
      <c r="BDI14" s="301"/>
      <c r="BDJ14" s="301"/>
      <c r="BDK14" s="301"/>
      <c r="BDL14" s="301"/>
      <c r="BDM14" s="301"/>
      <c r="BDN14" s="301"/>
      <c r="BDO14" s="301"/>
      <c r="BDP14" s="301"/>
      <c r="BDQ14" s="301"/>
      <c r="BDR14" s="301"/>
      <c r="BDS14" s="301"/>
      <c r="BDT14" s="301"/>
      <c r="BDU14" s="301"/>
      <c r="BDV14" s="301"/>
      <c r="BDW14" s="301"/>
      <c r="BDX14" s="301"/>
      <c r="BDY14" s="301"/>
      <c r="BDZ14" s="301"/>
      <c r="BEA14" s="301"/>
      <c r="BEB14" s="301"/>
      <c r="BEC14" s="301"/>
      <c r="BED14" s="301"/>
      <c r="BEE14" s="301"/>
      <c r="BEF14" s="301"/>
      <c r="BEG14" s="301"/>
      <c r="BEH14" s="301"/>
      <c r="BEI14" s="301"/>
      <c r="BEJ14" s="301"/>
      <c r="BEK14" s="301"/>
      <c r="BEL14" s="301"/>
      <c r="BEM14" s="301"/>
      <c r="BEN14" s="301"/>
      <c r="BEO14" s="301"/>
      <c r="BEP14" s="301"/>
      <c r="BEQ14" s="301"/>
      <c r="BER14" s="301"/>
      <c r="BES14" s="301"/>
      <c r="BET14" s="301"/>
      <c r="BEU14" s="301"/>
      <c r="BEV14" s="301"/>
      <c r="BEW14" s="301"/>
      <c r="BEX14" s="301"/>
      <c r="BEY14" s="301"/>
      <c r="BEZ14" s="301"/>
      <c r="BFA14" s="301"/>
      <c r="BFB14" s="301"/>
      <c r="BFC14" s="301"/>
      <c r="BFD14" s="301"/>
      <c r="BFE14" s="301"/>
      <c r="BFF14" s="301"/>
      <c r="BFG14" s="301"/>
      <c r="BFH14" s="301"/>
      <c r="BFI14" s="301"/>
      <c r="BFJ14" s="301"/>
      <c r="BFK14" s="301"/>
      <c r="BFL14" s="301"/>
      <c r="BFM14" s="301"/>
      <c r="BFN14" s="301"/>
      <c r="BFO14" s="301"/>
      <c r="BFP14" s="301"/>
      <c r="BFQ14" s="301"/>
      <c r="BFR14" s="301"/>
      <c r="BFS14" s="301"/>
      <c r="BFT14" s="301"/>
      <c r="BFU14" s="301"/>
      <c r="BFV14" s="301"/>
      <c r="BFW14" s="301"/>
      <c r="BFX14" s="301"/>
      <c r="BFY14" s="301"/>
      <c r="BFZ14" s="301"/>
      <c r="BGA14" s="301"/>
      <c r="BGB14" s="301"/>
      <c r="BGC14" s="301"/>
      <c r="BGD14" s="301"/>
      <c r="BGE14" s="301"/>
      <c r="BGF14" s="301"/>
      <c r="BGG14" s="301"/>
      <c r="BGH14" s="301"/>
      <c r="BGI14" s="301"/>
      <c r="BGJ14" s="301"/>
      <c r="BGK14" s="301"/>
      <c r="BGL14" s="301"/>
      <c r="BGM14" s="301"/>
      <c r="BGN14" s="301"/>
      <c r="BGO14" s="301"/>
      <c r="BGP14" s="301"/>
      <c r="BGQ14" s="301"/>
      <c r="BGR14" s="301"/>
      <c r="BGS14" s="301"/>
      <c r="BGT14" s="301"/>
      <c r="BGU14" s="301"/>
      <c r="BGV14" s="301"/>
      <c r="BGW14" s="301"/>
      <c r="BGX14" s="301"/>
      <c r="BGY14" s="301"/>
      <c r="BGZ14" s="301"/>
      <c r="BHA14" s="301"/>
      <c r="BHB14" s="301"/>
      <c r="BHC14" s="301"/>
      <c r="BHD14" s="301"/>
      <c r="BHE14" s="301"/>
      <c r="BHF14" s="301"/>
      <c r="BHG14" s="301"/>
      <c r="BHH14" s="301"/>
      <c r="BHI14" s="301"/>
      <c r="BHJ14" s="301"/>
      <c r="BHK14" s="301"/>
      <c r="BHL14" s="301"/>
      <c r="BHM14" s="301"/>
      <c r="BHN14" s="301"/>
      <c r="BHO14" s="301"/>
      <c r="BHP14" s="301"/>
      <c r="BHQ14" s="301"/>
      <c r="BHR14" s="301"/>
      <c r="BHS14" s="301"/>
      <c r="BHT14" s="301"/>
      <c r="BHU14" s="301"/>
      <c r="BHV14" s="301"/>
      <c r="BHW14" s="301"/>
      <c r="BHX14" s="301"/>
      <c r="BHY14" s="301"/>
      <c r="BHZ14" s="301"/>
      <c r="BIA14" s="301"/>
      <c r="BIB14" s="301"/>
      <c r="BIC14" s="301"/>
      <c r="BID14" s="301"/>
      <c r="BIE14" s="301"/>
      <c r="BIF14" s="301"/>
      <c r="BIG14" s="301"/>
      <c r="BIH14" s="301"/>
      <c r="BII14" s="301"/>
      <c r="BIJ14" s="301"/>
      <c r="BIK14" s="301"/>
      <c r="BIL14" s="301"/>
      <c r="BIM14" s="301"/>
      <c r="BIN14" s="301"/>
      <c r="BIO14" s="301"/>
      <c r="BIP14" s="301"/>
      <c r="BIQ14" s="301"/>
      <c r="BIR14" s="301"/>
      <c r="BIS14" s="301"/>
      <c r="BIT14" s="301"/>
      <c r="BIU14" s="301"/>
      <c r="BIV14" s="301"/>
      <c r="BIW14" s="301"/>
      <c r="BIX14" s="301"/>
      <c r="BIY14" s="301"/>
      <c r="BIZ14" s="301"/>
      <c r="BJA14" s="301"/>
      <c r="BJB14" s="301"/>
      <c r="BJC14" s="301"/>
      <c r="BJD14" s="301"/>
      <c r="BJE14" s="301"/>
      <c r="BJF14" s="301"/>
      <c r="BJG14" s="301"/>
      <c r="BJH14" s="301"/>
      <c r="BJI14" s="301"/>
      <c r="BJJ14" s="301"/>
      <c r="BJK14" s="301"/>
      <c r="BJL14" s="301"/>
      <c r="BJM14" s="301"/>
      <c r="BJN14" s="301"/>
      <c r="BJO14" s="301"/>
      <c r="BJP14" s="301"/>
      <c r="BJQ14" s="301"/>
      <c r="BJR14" s="301"/>
      <c r="BJS14" s="301"/>
      <c r="BJT14" s="301"/>
      <c r="BJU14" s="301"/>
      <c r="BJV14" s="301"/>
      <c r="BJW14" s="301"/>
      <c r="BJX14" s="301"/>
      <c r="BJY14" s="301"/>
      <c r="BJZ14" s="301"/>
      <c r="BKA14" s="301"/>
      <c r="BKB14" s="301"/>
      <c r="BKC14" s="301"/>
      <c r="BKD14" s="301"/>
      <c r="BKE14" s="301"/>
      <c r="BKF14" s="301"/>
      <c r="BKG14" s="301"/>
      <c r="BKH14" s="301"/>
      <c r="BKI14" s="301"/>
      <c r="BKJ14" s="301"/>
      <c r="BKK14" s="301"/>
      <c r="BKL14" s="301"/>
      <c r="BKM14" s="301"/>
      <c r="BKN14" s="301"/>
      <c r="BKO14" s="301"/>
      <c r="BKP14" s="301"/>
      <c r="BKQ14" s="301"/>
      <c r="BKR14" s="301"/>
      <c r="BKS14" s="301"/>
      <c r="BKT14" s="301"/>
      <c r="BKU14" s="301"/>
      <c r="BKV14" s="301"/>
      <c r="BKW14" s="301"/>
      <c r="BKX14" s="301"/>
      <c r="BKY14" s="301"/>
      <c r="BKZ14" s="301"/>
      <c r="BLA14" s="301"/>
      <c r="BLB14" s="301"/>
      <c r="BLC14" s="301"/>
      <c r="BLD14" s="301"/>
      <c r="BLE14" s="301"/>
      <c r="BLF14" s="301"/>
      <c r="BLG14" s="301"/>
      <c r="BLH14" s="301"/>
      <c r="BLI14" s="301"/>
      <c r="BLJ14" s="301"/>
      <c r="BLK14" s="301"/>
      <c r="BLL14" s="301"/>
      <c r="BLM14" s="301"/>
      <c r="BLN14" s="301"/>
      <c r="BLO14" s="301"/>
      <c r="BLP14" s="301"/>
      <c r="BLQ14" s="301"/>
      <c r="BLR14" s="301"/>
      <c r="BLS14" s="301"/>
      <c r="BLT14" s="301"/>
      <c r="BLU14" s="301"/>
      <c r="BLV14" s="301"/>
      <c r="BLW14" s="301"/>
      <c r="BLX14" s="301"/>
      <c r="BLY14" s="301"/>
      <c r="BLZ14" s="301"/>
      <c r="BMA14" s="301"/>
      <c r="BMB14" s="301"/>
      <c r="BMC14" s="301"/>
      <c r="BMD14" s="301"/>
      <c r="BME14" s="301"/>
      <c r="BMF14" s="301"/>
      <c r="BMG14" s="301"/>
      <c r="BMH14" s="301"/>
      <c r="BMI14" s="301"/>
      <c r="BMJ14" s="301"/>
      <c r="BMK14" s="301"/>
      <c r="BML14" s="301"/>
      <c r="BMM14" s="301"/>
      <c r="BMN14" s="301"/>
      <c r="BMO14" s="301"/>
      <c r="BMP14" s="301"/>
      <c r="BMQ14" s="301"/>
      <c r="BMR14" s="301"/>
      <c r="BMS14" s="301"/>
      <c r="BMT14" s="301"/>
      <c r="BMU14" s="301"/>
      <c r="BMV14" s="301"/>
      <c r="BMW14" s="301"/>
      <c r="BMX14" s="301"/>
      <c r="BMY14" s="301"/>
      <c r="BMZ14" s="301"/>
      <c r="BNA14" s="301"/>
      <c r="BNB14" s="301"/>
      <c r="BNC14" s="301"/>
      <c r="BND14" s="301"/>
      <c r="BNE14" s="301"/>
      <c r="BNF14" s="301"/>
      <c r="BNG14" s="301"/>
      <c r="BNH14" s="301"/>
      <c r="BNI14" s="301"/>
      <c r="BNJ14" s="301"/>
      <c r="BNK14" s="301"/>
      <c r="BNL14" s="301"/>
      <c r="BNM14" s="301"/>
      <c r="BNN14" s="301"/>
      <c r="BNO14" s="301"/>
      <c r="BNP14" s="301"/>
      <c r="BNQ14" s="301"/>
      <c r="BNR14" s="301"/>
      <c r="BNS14" s="301"/>
      <c r="BNT14" s="301"/>
      <c r="BNU14" s="301"/>
      <c r="BNV14" s="301"/>
      <c r="BNW14" s="301"/>
      <c r="BNX14" s="301"/>
      <c r="BNY14" s="301"/>
      <c r="BNZ14" s="301"/>
      <c r="BOA14" s="301"/>
      <c r="BOB14" s="301"/>
      <c r="BOC14" s="301"/>
      <c r="BOD14" s="301"/>
      <c r="BOE14" s="301"/>
      <c r="BOF14" s="301"/>
      <c r="BOG14" s="301"/>
      <c r="BOH14" s="301"/>
      <c r="BOI14" s="301"/>
      <c r="BOJ14" s="301"/>
      <c r="BOK14" s="301"/>
      <c r="BOL14" s="301"/>
      <c r="BOM14" s="301"/>
      <c r="BON14" s="301"/>
      <c r="BOO14" s="301"/>
      <c r="BOP14" s="301"/>
      <c r="BOQ14" s="301"/>
      <c r="BOR14" s="301"/>
      <c r="BOS14" s="301"/>
      <c r="BOT14" s="301"/>
      <c r="BOU14" s="301"/>
      <c r="BOV14" s="301"/>
      <c r="BOW14" s="301"/>
      <c r="BOX14" s="301"/>
      <c r="BOY14" s="301"/>
      <c r="BOZ14" s="301"/>
      <c r="BPA14" s="301"/>
      <c r="BPB14" s="301"/>
      <c r="BPC14" s="301"/>
      <c r="BPD14" s="301"/>
      <c r="BPE14" s="301"/>
      <c r="BPF14" s="301"/>
      <c r="BPG14" s="301"/>
      <c r="BPH14" s="301"/>
      <c r="BPI14" s="301"/>
      <c r="BPJ14" s="301"/>
      <c r="BPK14" s="301"/>
      <c r="BPL14" s="301"/>
      <c r="BPM14" s="301"/>
      <c r="BPN14" s="301"/>
      <c r="BPO14" s="301"/>
      <c r="BPP14" s="301"/>
      <c r="BPQ14" s="301"/>
      <c r="BPR14" s="301"/>
      <c r="BPS14" s="301"/>
      <c r="BPT14" s="301"/>
      <c r="BPU14" s="301"/>
      <c r="BPV14" s="301"/>
      <c r="BPW14" s="301"/>
      <c r="BPX14" s="301"/>
      <c r="BPY14" s="301"/>
      <c r="BPZ14" s="301"/>
      <c r="BQA14" s="301"/>
      <c r="BQB14" s="301"/>
      <c r="BQC14" s="301"/>
      <c r="BQD14" s="301"/>
      <c r="BQE14" s="301"/>
      <c r="BQF14" s="301"/>
      <c r="BQG14" s="301"/>
      <c r="BQH14" s="301"/>
      <c r="BQI14" s="301"/>
      <c r="BQJ14" s="301"/>
      <c r="BQK14" s="301"/>
      <c r="BQL14" s="301"/>
      <c r="BQM14" s="301"/>
      <c r="BQN14" s="301"/>
      <c r="BQO14" s="301"/>
      <c r="BQP14" s="301"/>
      <c r="BQQ14" s="301"/>
      <c r="BQR14" s="301"/>
      <c r="BQS14" s="301"/>
      <c r="BQT14" s="301"/>
      <c r="BQU14" s="301"/>
      <c r="BQV14" s="301"/>
      <c r="BQW14" s="301"/>
      <c r="BQX14" s="301"/>
      <c r="BQY14" s="301"/>
      <c r="BQZ14" s="301"/>
      <c r="BRA14" s="301"/>
      <c r="BRB14" s="301"/>
      <c r="BRC14" s="301"/>
      <c r="BRD14" s="301"/>
      <c r="BRE14" s="301"/>
      <c r="BRF14" s="301"/>
      <c r="BRG14" s="301"/>
      <c r="BRH14" s="301"/>
      <c r="BRI14" s="301"/>
      <c r="BRJ14" s="301"/>
      <c r="BRK14" s="301"/>
      <c r="BRL14" s="301"/>
      <c r="BRM14" s="301"/>
      <c r="BRN14" s="301"/>
      <c r="BRO14" s="301"/>
      <c r="BRP14" s="301"/>
      <c r="BRQ14" s="301"/>
      <c r="BRR14" s="301"/>
      <c r="BRS14" s="301"/>
      <c r="BRT14" s="301"/>
      <c r="BRU14" s="301"/>
      <c r="BRV14" s="301"/>
      <c r="BRW14" s="301"/>
      <c r="BRX14" s="301"/>
      <c r="BRY14" s="301"/>
      <c r="BRZ14" s="301"/>
      <c r="BSA14" s="301"/>
      <c r="BSB14" s="301"/>
      <c r="BSC14" s="301"/>
      <c r="BSD14" s="301"/>
      <c r="BSE14" s="301"/>
      <c r="BSF14" s="301"/>
      <c r="BSG14" s="301"/>
      <c r="BSH14" s="301"/>
      <c r="BSI14" s="301"/>
      <c r="BSJ14" s="301"/>
      <c r="BSK14" s="301"/>
      <c r="BSL14" s="301"/>
      <c r="BSM14" s="301"/>
      <c r="BSN14" s="301"/>
      <c r="BSO14" s="301"/>
      <c r="BSP14" s="301"/>
      <c r="BSQ14" s="301"/>
      <c r="BSR14" s="301"/>
      <c r="BSS14" s="301"/>
      <c r="BST14" s="301"/>
      <c r="BSU14" s="301"/>
      <c r="BSV14" s="301"/>
      <c r="BSW14" s="301"/>
      <c r="BSX14" s="301"/>
      <c r="BSY14" s="301"/>
      <c r="BSZ14" s="301"/>
      <c r="BTA14" s="301"/>
      <c r="BTB14" s="301"/>
      <c r="BTC14" s="301"/>
      <c r="BTD14" s="301"/>
      <c r="BTE14" s="301"/>
      <c r="BTF14" s="301"/>
      <c r="BTG14" s="301"/>
      <c r="BTH14" s="301"/>
      <c r="BTI14" s="301"/>
      <c r="BTJ14" s="301"/>
      <c r="BTK14" s="301"/>
      <c r="BTL14" s="301"/>
      <c r="BTM14" s="301"/>
      <c r="BTN14" s="301"/>
      <c r="BTO14" s="301"/>
      <c r="BTP14" s="301"/>
      <c r="BTQ14" s="301"/>
      <c r="BTR14" s="301"/>
      <c r="BTS14" s="301"/>
      <c r="BTT14" s="301"/>
      <c r="BTU14" s="301"/>
      <c r="BTV14" s="301"/>
      <c r="BTW14" s="301"/>
      <c r="BTX14" s="301"/>
      <c r="BTY14" s="301"/>
      <c r="BTZ14" s="301"/>
      <c r="BUA14" s="301"/>
      <c r="BUB14" s="301"/>
      <c r="BUC14" s="301"/>
      <c r="BUD14" s="301"/>
      <c r="BUE14" s="301"/>
      <c r="BUF14" s="301"/>
      <c r="BUG14" s="301"/>
      <c r="BUH14" s="301"/>
      <c r="BUI14" s="301"/>
      <c r="BUJ14" s="301"/>
      <c r="BUK14" s="301"/>
      <c r="BUL14" s="301"/>
      <c r="BUM14" s="301"/>
      <c r="BUN14" s="301"/>
      <c r="BUO14" s="301"/>
      <c r="BUP14" s="301"/>
      <c r="BUQ14" s="301"/>
      <c r="BUR14" s="301"/>
      <c r="BUS14" s="301"/>
      <c r="BUT14" s="301"/>
      <c r="BUU14" s="301"/>
      <c r="BUV14" s="301"/>
      <c r="BUW14" s="301"/>
      <c r="BUX14" s="301"/>
      <c r="BUY14" s="301"/>
      <c r="BUZ14" s="301"/>
      <c r="BVA14" s="301"/>
      <c r="BVB14" s="301"/>
      <c r="BVC14" s="301"/>
      <c r="BVD14" s="301"/>
      <c r="BVE14" s="301"/>
      <c r="BVF14" s="301"/>
      <c r="BVG14" s="301"/>
      <c r="BVH14" s="301"/>
      <c r="BVI14" s="301"/>
      <c r="BVJ14" s="301"/>
      <c r="BVK14" s="301"/>
      <c r="BVL14" s="301"/>
      <c r="BVM14" s="301"/>
      <c r="BVN14" s="301"/>
      <c r="BVO14" s="301"/>
      <c r="BVP14" s="301"/>
      <c r="BVQ14" s="301"/>
      <c r="BVR14" s="301"/>
      <c r="BVS14" s="301"/>
      <c r="BVT14" s="301"/>
      <c r="BVU14" s="301"/>
      <c r="BVV14" s="301"/>
      <c r="BVW14" s="301"/>
      <c r="BVX14" s="301"/>
      <c r="BVY14" s="301"/>
      <c r="BVZ14" s="301"/>
      <c r="BWA14" s="301"/>
      <c r="BWB14" s="301"/>
      <c r="BWC14" s="301"/>
      <c r="BWD14" s="301"/>
      <c r="BWE14" s="301"/>
      <c r="BWF14" s="301"/>
      <c r="BWG14" s="301"/>
      <c r="BWH14" s="301"/>
      <c r="BWI14" s="301"/>
      <c r="BWJ14" s="301"/>
      <c r="BWK14" s="301"/>
      <c r="BWL14" s="301"/>
      <c r="BWM14" s="301"/>
      <c r="BWN14" s="301"/>
      <c r="BWO14" s="301"/>
      <c r="BWP14" s="301"/>
      <c r="BWQ14" s="301"/>
      <c r="BWR14" s="301"/>
      <c r="BWS14" s="301"/>
      <c r="BWT14" s="301"/>
      <c r="BWU14" s="301"/>
      <c r="BWV14" s="301"/>
      <c r="BWW14" s="301"/>
      <c r="BWX14" s="301"/>
      <c r="BWY14" s="301"/>
      <c r="BWZ14" s="301"/>
      <c r="BXA14" s="301"/>
      <c r="BXB14" s="301"/>
      <c r="BXC14" s="301"/>
      <c r="BXD14" s="301"/>
      <c r="BXE14" s="301"/>
      <c r="BXF14" s="301"/>
      <c r="BXG14" s="301"/>
      <c r="BXH14" s="301"/>
      <c r="BXI14" s="301"/>
      <c r="BXJ14" s="301"/>
      <c r="BXK14" s="301"/>
      <c r="BXL14" s="301"/>
      <c r="BXM14" s="301"/>
      <c r="BXN14" s="301"/>
      <c r="BXO14" s="301"/>
      <c r="BXP14" s="301"/>
      <c r="BXQ14" s="301"/>
      <c r="BXR14" s="301"/>
      <c r="BXS14" s="301"/>
      <c r="BXT14" s="301"/>
      <c r="BXU14" s="301"/>
      <c r="BXV14" s="301"/>
      <c r="BXW14" s="301"/>
      <c r="BXX14" s="301"/>
      <c r="BXY14" s="301"/>
      <c r="BXZ14" s="301"/>
      <c r="BYA14" s="301"/>
      <c r="BYB14" s="301"/>
      <c r="BYC14" s="301"/>
      <c r="BYD14" s="301"/>
      <c r="BYE14" s="301"/>
      <c r="BYF14" s="301"/>
      <c r="BYG14" s="301"/>
      <c r="BYH14" s="301"/>
      <c r="BYI14" s="301"/>
      <c r="BYJ14" s="301"/>
      <c r="BYK14" s="301"/>
      <c r="BYL14" s="301"/>
      <c r="BYM14" s="301"/>
      <c r="BYN14" s="301"/>
      <c r="BYO14" s="301"/>
      <c r="BYP14" s="301"/>
      <c r="BYQ14" s="301"/>
      <c r="BYR14" s="301"/>
      <c r="BYS14" s="301"/>
      <c r="BYT14" s="301"/>
      <c r="BYU14" s="301"/>
      <c r="BYV14" s="301"/>
      <c r="BYW14" s="301"/>
      <c r="BYX14" s="301"/>
      <c r="BYY14" s="301"/>
      <c r="BYZ14" s="301"/>
      <c r="BZA14" s="301"/>
      <c r="BZB14" s="301"/>
      <c r="BZC14" s="301"/>
      <c r="BZD14" s="301"/>
      <c r="BZE14" s="301"/>
      <c r="BZF14" s="301"/>
      <c r="BZG14" s="301"/>
      <c r="BZH14" s="301"/>
      <c r="BZI14" s="301"/>
      <c r="BZJ14" s="301"/>
      <c r="BZK14" s="301"/>
      <c r="BZL14" s="301"/>
      <c r="BZM14" s="301"/>
      <c r="BZN14" s="301"/>
      <c r="BZO14" s="301"/>
      <c r="BZP14" s="301"/>
      <c r="BZQ14" s="301"/>
      <c r="BZR14" s="301"/>
      <c r="BZS14" s="301"/>
      <c r="BZT14" s="301"/>
      <c r="BZU14" s="301"/>
      <c r="BZV14" s="301"/>
      <c r="BZW14" s="301"/>
      <c r="BZX14" s="301"/>
      <c r="BZY14" s="301"/>
      <c r="BZZ14" s="301"/>
      <c r="CAA14" s="301"/>
      <c r="CAB14" s="301"/>
      <c r="CAC14" s="301"/>
      <c r="CAD14" s="301"/>
      <c r="CAE14" s="301"/>
      <c r="CAF14" s="301"/>
      <c r="CAG14" s="301"/>
      <c r="CAH14" s="301"/>
      <c r="CAI14" s="301"/>
      <c r="CAJ14" s="301"/>
      <c r="CAK14" s="301"/>
      <c r="CAL14" s="301"/>
      <c r="CAM14" s="301"/>
      <c r="CAN14" s="301"/>
      <c r="CAO14" s="301"/>
      <c r="CAP14" s="301"/>
      <c r="CAQ14" s="301"/>
      <c r="CAR14" s="301"/>
      <c r="CAS14" s="301"/>
      <c r="CAT14" s="301"/>
      <c r="CAU14" s="301"/>
      <c r="CAV14" s="301"/>
      <c r="CAW14" s="301"/>
      <c r="CAX14" s="301"/>
      <c r="CAY14" s="301"/>
      <c r="CAZ14" s="301"/>
      <c r="CBA14" s="301"/>
      <c r="CBB14" s="301"/>
      <c r="CBC14" s="301"/>
      <c r="CBD14" s="301"/>
      <c r="CBE14" s="301"/>
      <c r="CBF14" s="301"/>
      <c r="CBG14" s="301"/>
      <c r="CBH14" s="301"/>
      <c r="CBI14" s="301"/>
      <c r="CBJ14" s="301"/>
      <c r="CBK14" s="301"/>
      <c r="CBL14" s="301"/>
      <c r="CBM14" s="301"/>
      <c r="CBN14" s="301"/>
      <c r="CBO14" s="301"/>
      <c r="CBP14" s="301"/>
      <c r="CBQ14" s="301"/>
      <c r="CBR14" s="301"/>
      <c r="CBS14" s="301"/>
      <c r="CBT14" s="301"/>
      <c r="CBU14" s="301"/>
      <c r="CBV14" s="301"/>
      <c r="CBW14" s="301"/>
      <c r="CBX14" s="301"/>
      <c r="CBY14" s="301"/>
      <c r="CBZ14" s="301"/>
      <c r="CCA14" s="301"/>
      <c r="CCB14" s="301"/>
      <c r="CCC14" s="301"/>
      <c r="CCD14" s="301"/>
      <c r="CCE14" s="301"/>
      <c r="CCF14" s="301"/>
      <c r="CCG14" s="301"/>
      <c r="CCH14" s="301"/>
      <c r="CCI14" s="301"/>
      <c r="CCJ14" s="301"/>
      <c r="CCK14" s="301"/>
      <c r="CCL14" s="301"/>
      <c r="CCM14" s="301"/>
      <c r="CCN14" s="301"/>
      <c r="CCO14" s="301"/>
      <c r="CCP14" s="301"/>
      <c r="CCQ14" s="301"/>
      <c r="CCR14" s="301"/>
      <c r="CCS14" s="301"/>
      <c r="CCT14" s="301"/>
      <c r="CCU14" s="301"/>
      <c r="CCV14" s="301"/>
      <c r="CCW14" s="301"/>
      <c r="CCX14" s="301"/>
      <c r="CCY14" s="301"/>
      <c r="CCZ14" s="301"/>
      <c r="CDA14" s="301"/>
      <c r="CDB14" s="301"/>
      <c r="CDC14" s="301"/>
      <c r="CDD14" s="301"/>
      <c r="CDE14" s="301"/>
      <c r="CDF14" s="301"/>
      <c r="CDG14" s="301"/>
      <c r="CDH14" s="301"/>
      <c r="CDI14" s="301"/>
      <c r="CDJ14" s="301"/>
      <c r="CDK14" s="301"/>
      <c r="CDL14" s="301"/>
      <c r="CDM14" s="301"/>
      <c r="CDN14" s="301"/>
      <c r="CDO14" s="301"/>
      <c r="CDP14" s="301"/>
      <c r="CDQ14" s="301"/>
      <c r="CDR14" s="301"/>
      <c r="CDS14" s="301"/>
      <c r="CDT14" s="301"/>
      <c r="CDU14" s="301"/>
      <c r="CDV14" s="301"/>
      <c r="CDW14" s="301"/>
      <c r="CDX14" s="301"/>
      <c r="CDY14" s="301"/>
      <c r="CDZ14" s="301"/>
      <c r="CEA14" s="301"/>
      <c r="CEB14" s="301"/>
      <c r="CEC14" s="301"/>
      <c r="CED14" s="301"/>
      <c r="CEE14" s="301"/>
      <c r="CEF14" s="301"/>
      <c r="CEG14" s="301"/>
      <c r="CEH14" s="301"/>
      <c r="CEI14" s="301"/>
      <c r="CEJ14" s="301"/>
      <c r="CEK14" s="301"/>
      <c r="CEL14" s="301"/>
      <c r="CEM14" s="301"/>
      <c r="CEN14" s="301"/>
      <c r="CEO14" s="301"/>
      <c r="CEP14" s="301"/>
      <c r="CEQ14" s="301"/>
      <c r="CER14" s="301"/>
      <c r="CES14" s="301"/>
      <c r="CET14" s="301"/>
      <c r="CEU14" s="301"/>
      <c r="CEV14" s="301"/>
      <c r="CEW14" s="301"/>
      <c r="CEX14" s="301"/>
      <c r="CEY14" s="301"/>
      <c r="CEZ14" s="301"/>
      <c r="CFA14" s="301"/>
      <c r="CFB14" s="301"/>
      <c r="CFC14" s="301"/>
      <c r="CFD14" s="301"/>
      <c r="CFE14" s="301"/>
      <c r="CFF14" s="301"/>
      <c r="CFG14" s="301"/>
      <c r="CFH14" s="301"/>
      <c r="CFI14" s="301"/>
      <c r="CFJ14" s="301"/>
      <c r="CFK14" s="301"/>
      <c r="CFL14" s="301"/>
      <c r="CFM14" s="301"/>
      <c r="CFN14" s="301"/>
      <c r="CFO14" s="301"/>
      <c r="CFP14" s="301"/>
      <c r="CFQ14" s="301"/>
      <c r="CFR14" s="301"/>
      <c r="CFS14" s="301"/>
      <c r="CFT14" s="301"/>
      <c r="CFU14" s="301"/>
      <c r="CFV14" s="301"/>
      <c r="CFW14" s="301"/>
      <c r="CFX14" s="301"/>
      <c r="CFY14" s="301"/>
      <c r="CFZ14" s="301"/>
      <c r="CGA14" s="301"/>
      <c r="CGB14" s="301"/>
      <c r="CGC14" s="301"/>
      <c r="CGD14" s="301"/>
      <c r="CGE14" s="301"/>
      <c r="CGF14" s="301"/>
      <c r="CGG14" s="301"/>
      <c r="CGH14" s="301"/>
      <c r="CGI14" s="301"/>
      <c r="CGJ14" s="301"/>
      <c r="CGK14" s="301"/>
      <c r="CGL14" s="301"/>
      <c r="CGM14" s="301"/>
      <c r="CGN14" s="301"/>
      <c r="CGO14" s="301"/>
      <c r="CGP14" s="301"/>
      <c r="CGQ14" s="301"/>
      <c r="CGR14" s="301"/>
      <c r="CGS14" s="301"/>
      <c r="CGT14" s="301"/>
      <c r="CGU14" s="301"/>
      <c r="CGV14" s="301"/>
      <c r="CGW14" s="301"/>
      <c r="CGX14" s="301"/>
      <c r="CGY14" s="301"/>
      <c r="CGZ14" s="301"/>
      <c r="CHA14" s="301"/>
      <c r="CHB14" s="301"/>
      <c r="CHC14" s="301"/>
      <c r="CHD14" s="301"/>
      <c r="CHE14" s="301"/>
      <c r="CHF14" s="301"/>
      <c r="CHG14" s="301"/>
      <c r="CHH14" s="301"/>
      <c r="CHI14" s="301"/>
      <c r="CHJ14" s="301"/>
      <c r="CHK14" s="301"/>
      <c r="CHL14" s="301"/>
      <c r="CHM14" s="301"/>
      <c r="CHN14" s="301"/>
      <c r="CHO14" s="301"/>
      <c r="CHP14" s="301"/>
      <c r="CHQ14" s="301"/>
      <c r="CHR14" s="301"/>
      <c r="CHS14" s="301"/>
      <c r="CHT14" s="301"/>
      <c r="CHU14" s="301"/>
      <c r="CHV14" s="301"/>
      <c r="CHW14" s="301"/>
      <c r="CHX14" s="301"/>
      <c r="CHY14" s="301"/>
      <c r="CHZ14" s="301"/>
      <c r="CIA14" s="301"/>
      <c r="CIB14" s="301"/>
      <c r="CIC14" s="301"/>
      <c r="CID14" s="301"/>
      <c r="CIE14" s="301"/>
      <c r="CIF14" s="301"/>
      <c r="CIG14" s="301"/>
      <c r="CIH14" s="301"/>
      <c r="CII14" s="301"/>
      <c r="CIJ14" s="301"/>
      <c r="CIK14" s="301"/>
      <c r="CIL14" s="301"/>
      <c r="CIM14" s="301"/>
      <c r="CIN14" s="301"/>
      <c r="CIO14" s="301"/>
      <c r="CIP14" s="301"/>
      <c r="CIQ14" s="301"/>
      <c r="CIR14" s="301"/>
      <c r="CIS14" s="301"/>
      <c r="CIT14" s="301"/>
      <c r="CIU14" s="301"/>
      <c r="CIV14" s="301"/>
      <c r="CIW14" s="301"/>
      <c r="CIX14" s="301"/>
      <c r="CIY14" s="301"/>
      <c r="CIZ14" s="301"/>
      <c r="CJA14" s="301"/>
      <c r="CJB14" s="301"/>
      <c r="CJC14" s="301"/>
      <c r="CJD14" s="301"/>
      <c r="CJE14" s="301"/>
      <c r="CJF14" s="301"/>
      <c r="CJG14" s="301"/>
      <c r="CJH14" s="301"/>
      <c r="CJI14" s="301"/>
      <c r="CJJ14" s="301"/>
      <c r="CJK14" s="301"/>
      <c r="CJL14" s="301"/>
      <c r="CJM14" s="301"/>
      <c r="CJN14" s="301"/>
      <c r="CJO14" s="301"/>
      <c r="CJP14" s="301"/>
      <c r="CJQ14" s="301"/>
      <c r="CJR14" s="301"/>
      <c r="CJS14" s="301"/>
      <c r="CJT14" s="301"/>
      <c r="CJU14" s="301"/>
      <c r="CJV14" s="301"/>
      <c r="CJW14" s="301"/>
      <c r="CJX14" s="301"/>
      <c r="CJY14" s="301"/>
      <c r="CJZ14" s="301"/>
      <c r="CKA14" s="301"/>
      <c r="CKB14" s="301"/>
      <c r="CKC14" s="301"/>
      <c r="CKD14" s="301"/>
      <c r="CKE14" s="301"/>
      <c r="CKF14" s="301"/>
      <c r="CKG14" s="301"/>
      <c r="CKH14" s="301"/>
      <c r="CKI14" s="301"/>
      <c r="CKJ14" s="301"/>
      <c r="CKK14" s="301"/>
      <c r="CKL14" s="301"/>
      <c r="CKM14" s="301"/>
      <c r="CKN14" s="301"/>
      <c r="CKO14" s="301"/>
      <c r="CKP14" s="301"/>
      <c r="CKQ14" s="301"/>
      <c r="CKR14" s="301"/>
      <c r="CKS14" s="301"/>
      <c r="CKT14" s="301"/>
      <c r="CKU14" s="301"/>
      <c r="CKV14" s="301"/>
      <c r="CKW14" s="301"/>
      <c r="CKX14" s="301"/>
      <c r="CKY14" s="301"/>
      <c r="CKZ14" s="301"/>
      <c r="CLA14" s="301"/>
      <c r="CLB14" s="301"/>
      <c r="CLC14" s="301"/>
      <c r="CLD14" s="301"/>
      <c r="CLE14" s="301"/>
      <c r="CLF14" s="301"/>
      <c r="CLG14" s="301"/>
      <c r="CLH14" s="301"/>
      <c r="CLI14" s="301"/>
      <c r="CLJ14" s="301"/>
      <c r="CLK14" s="301"/>
      <c r="CLL14" s="301"/>
      <c r="CLM14" s="301"/>
      <c r="CLN14" s="301"/>
      <c r="CLO14" s="301"/>
      <c r="CLP14" s="301"/>
      <c r="CLQ14" s="301"/>
      <c r="CLR14" s="301"/>
      <c r="CLS14" s="301"/>
      <c r="CLT14" s="301"/>
      <c r="CLU14" s="301"/>
      <c r="CLV14" s="301"/>
      <c r="CLW14" s="301"/>
      <c r="CLX14" s="301"/>
      <c r="CLY14" s="301"/>
      <c r="CLZ14" s="301"/>
      <c r="CMA14" s="301"/>
      <c r="CMB14" s="301"/>
      <c r="CMC14" s="301"/>
      <c r="CMD14" s="301"/>
      <c r="CME14" s="301"/>
      <c r="CMF14" s="301"/>
      <c r="CMG14" s="301"/>
      <c r="CMH14" s="301"/>
      <c r="CMI14" s="301"/>
      <c r="CMJ14" s="301"/>
      <c r="CMK14" s="301"/>
      <c r="CML14" s="301"/>
      <c r="CMM14" s="301"/>
      <c r="CMN14" s="301"/>
      <c r="CMO14" s="301"/>
      <c r="CMP14" s="301"/>
      <c r="CMQ14" s="301"/>
      <c r="CMR14" s="301"/>
      <c r="CMS14" s="301"/>
      <c r="CMT14" s="301"/>
      <c r="CMU14" s="301"/>
      <c r="CMV14" s="301"/>
      <c r="CMW14" s="301"/>
      <c r="CMX14" s="301"/>
      <c r="CMY14" s="301"/>
      <c r="CMZ14" s="301"/>
      <c r="CNA14" s="301"/>
      <c r="CNB14" s="301"/>
      <c r="CNC14" s="301"/>
      <c r="CND14" s="301"/>
      <c r="CNE14" s="301"/>
      <c r="CNF14" s="301"/>
      <c r="CNG14" s="301"/>
      <c r="CNH14" s="301"/>
      <c r="CNI14" s="301"/>
      <c r="CNJ14" s="301"/>
      <c r="CNK14" s="301"/>
      <c r="CNL14" s="301"/>
      <c r="CNM14" s="301"/>
      <c r="CNN14" s="301"/>
      <c r="CNO14" s="301"/>
      <c r="CNP14" s="301"/>
      <c r="CNQ14" s="301"/>
      <c r="CNR14" s="301"/>
      <c r="CNS14" s="301"/>
      <c r="CNT14" s="301"/>
      <c r="CNU14" s="301"/>
      <c r="CNV14" s="301"/>
      <c r="CNW14" s="301"/>
      <c r="CNX14" s="301"/>
      <c r="CNY14" s="301"/>
      <c r="CNZ14" s="301"/>
      <c r="COA14" s="301"/>
      <c r="COB14" s="301"/>
      <c r="COC14" s="301"/>
      <c r="COD14" s="301"/>
      <c r="COE14" s="301"/>
      <c r="COF14" s="301"/>
      <c r="COG14" s="301"/>
      <c r="COH14" s="301"/>
      <c r="COI14" s="301"/>
      <c r="COJ14" s="301"/>
      <c r="COK14" s="301"/>
      <c r="COL14" s="301"/>
      <c r="COM14" s="301"/>
      <c r="CON14" s="301"/>
      <c r="COO14" s="301"/>
      <c r="COP14" s="301"/>
      <c r="COQ14" s="301"/>
      <c r="COR14" s="301"/>
      <c r="COS14" s="301"/>
      <c r="COT14" s="301"/>
      <c r="COU14" s="301"/>
      <c r="COV14" s="301"/>
      <c r="COW14" s="301"/>
      <c r="COX14" s="301"/>
      <c r="COY14" s="301"/>
      <c r="COZ14" s="301"/>
      <c r="CPA14" s="301"/>
      <c r="CPB14" s="301"/>
      <c r="CPC14" s="301"/>
      <c r="CPD14" s="301"/>
      <c r="CPE14" s="301"/>
      <c r="CPF14" s="301"/>
      <c r="CPG14" s="301"/>
      <c r="CPH14" s="301"/>
      <c r="CPI14" s="301"/>
      <c r="CPJ14" s="301"/>
      <c r="CPK14" s="301"/>
      <c r="CPL14" s="301"/>
      <c r="CPM14" s="301"/>
      <c r="CPN14" s="301"/>
      <c r="CPO14" s="301"/>
      <c r="CPP14" s="301"/>
      <c r="CPQ14" s="301"/>
      <c r="CPR14" s="301"/>
      <c r="CPS14" s="301"/>
      <c r="CPT14" s="301"/>
      <c r="CPU14" s="301"/>
      <c r="CPV14" s="301"/>
      <c r="CPW14" s="301"/>
      <c r="CPX14" s="301"/>
      <c r="CPY14" s="301"/>
      <c r="CPZ14" s="301"/>
      <c r="CQA14" s="301"/>
      <c r="CQB14" s="301"/>
      <c r="CQC14" s="301"/>
      <c r="CQD14" s="301"/>
      <c r="CQE14" s="301"/>
      <c r="CQF14" s="301"/>
      <c r="CQG14" s="301"/>
      <c r="CQH14" s="301"/>
      <c r="CQI14" s="301"/>
      <c r="CQJ14" s="301"/>
      <c r="CQK14" s="301"/>
      <c r="CQL14" s="301"/>
      <c r="CQM14" s="301"/>
      <c r="CQN14" s="301"/>
      <c r="CQO14" s="301"/>
      <c r="CQP14" s="301"/>
      <c r="CQQ14" s="301"/>
      <c r="CQR14" s="301"/>
      <c r="CQS14" s="301"/>
      <c r="CQT14" s="301"/>
      <c r="CQU14" s="301"/>
      <c r="CQV14" s="301"/>
      <c r="CQW14" s="301"/>
      <c r="CQX14" s="301"/>
      <c r="CQY14" s="301"/>
      <c r="CQZ14" s="301"/>
      <c r="CRA14" s="301"/>
      <c r="CRB14" s="301"/>
      <c r="CRC14" s="301"/>
      <c r="CRD14" s="301"/>
      <c r="CRE14" s="301"/>
      <c r="CRF14" s="301"/>
      <c r="CRG14" s="301"/>
      <c r="CRH14" s="301"/>
      <c r="CRI14" s="301"/>
      <c r="CRJ14" s="301"/>
      <c r="CRK14" s="301"/>
      <c r="CRL14" s="301"/>
      <c r="CRM14" s="301"/>
      <c r="CRN14" s="301"/>
      <c r="CRO14" s="301"/>
      <c r="CRP14" s="301"/>
      <c r="CRQ14" s="301"/>
      <c r="CRR14" s="301"/>
      <c r="CRS14" s="301"/>
      <c r="CRT14" s="301"/>
      <c r="CRU14" s="301"/>
      <c r="CRV14" s="301"/>
      <c r="CRW14" s="301"/>
      <c r="CRX14" s="301"/>
      <c r="CRY14" s="301"/>
      <c r="CRZ14" s="301"/>
      <c r="CSA14" s="301"/>
      <c r="CSB14" s="301"/>
      <c r="CSC14" s="301"/>
      <c r="CSD14" s="301"/>
      <c r="CSE14" s="301"/>
      <c r="CSF14" s="301"/>
      <c r="CSG14" s="301"/>
      <c r="CSH14" s="301"/>
      <c r="CSI14" s="301"/>
      <c r="CSJ14" s="301"/>
      <c r="CSK14" s="301"/>
      <c r="CSL14" s="301"/>
      <c r="CSM14" s="301"/>
      <c r="CSN14" s="301"/>
      <c r="CSO14" s="301"/>
      <c r="CSP14" s="301"/>
      <c r="CSQ14" s="301"/>
      <c r="CSR14" s="301"/>
      <c r="CSS14" s="301"/>
      <c r="CST14" s="301"/>
      <c r="CSU14" s="301"/>
      <c r="CSV14" s="301"/>
      <c r="CSW14" s="301"/>
      <c r="CSX14" s="301"/>
      <c r="CSY14" s="301"/>
      <c r="CSZ14" s="301"/>
      <c r="CTA14" s="301"/>
      <c r="CTB14" s="301"/>
      <c r="CTC14" s="301"/>
      <c r="CTD14" s="301"/>
      <c r="CTE14" s="301"/>
      <c r="CTF14" s="301"/>
      <c r="CTG14" s="301"/>
      <c r="CTH14" s="301"/>
      <c r="CTI14" s="301"/>
      <c r="CTJ14" s="301"/>
      <c r="CTK14" s="301"/>
      <c r="CTL14" s="301"/>
      <c r="CTM14" s="301"/>
      <c r="CTN14" s="301"/>
      <c r="CTO14" s="301"/>
      <c r="CTP14" s="301"/>
      <c r="CTQ14" s="301"/>
      <c r="CTR14" s="301"/>
      <c r="CTS14" s="301"/>
      <c r="CTT14" s="301"/>
      <c r="CTU14" s="301"/>
      <c r="CTV14" s="301"/>
      <c r="CTW14" s="301"/>
      <c r="CTX14" s="301"/>
      <c r="CTY14" s="301"/>
      <c r="CTZ14" s="301"/>
      <c r="CUA14" s="301"/>
      <c r="CUB14" s="301"/>
      <c r="CUC14" s="301"/>
      <c r="CUD14" s="301"/>
      <c r="CUE14" s="301"/>
      <c r="CUF14" s="301"/>
      <c r="CUG14" s="301"/>
      <c r="CUH14" s="301"/>
      <c r="CUI14" s="301"/>
      <c r="CUJ14" s="301"/>
      <c r="CUK14" s="301"/>
      <c r="CUL14" s="301"/>
      <c r="CUM14" s="301"/>
      <c r="CUN14" s="301"/>
      <c r="CUO14" s="301"/>
      <c r="CUP14" s="301"/>
      <c r="CUQ14" s="301"/>
      <c r="CUR14" s="301"/>
      <c r="CUS14" s="301"/>
      <c r="CUT14" s="301"/>
      <c r="CUU14" s="301"/>
      <c r="CUV14" s="301"/>
      <c r="CUW14" s="301"/>
      <c r="CUX14" s="301"/>
      <c r="CUY14" s="301"/>
      <c r="CUZ14" s="301"/>
      <c r="CVA14" s="301"/>
      <c r="CVB14" s="301"/>
      <c r="CVC14" s="301"/>
      <c r="CVD14" s="301"/>
      <c r="CVE14" s="301"/>
      <c r="CVF14" s="301"/>
      <c r="CVG14" s="301"/>
      <c r="CVH14" s="301"/>
      <c r="CVI14" s="301"/>
      <c r="CVJ14" s="301"/>
      <c r="CVK14" s="301"/>
      <c r="CVL14" s="301"/>
      <c r="CVM14" s="301"/>
      <c r="CVN14" s="301"/>
      <c r="CVO14" s="301"/>
      <c r="CVP14" s="301"/>
      <c r="CVQ14" s="301"/>
      <c r="CVR14" s="301"/>
      <c r="CVS14" s="301"/>
      <c r="CVT14" s="301"/>
      <c r="CVU14" s="301"/>
      <c r="CVV14" s="301"/>
      <c r="CVW14" s="301"/>
      <c r="CVX14" s="301"/>
      <c r="CVY14" s="301"/>
      <c r="CVZ14" s="301"/>
      <c r="CWA14" s="301"/>
      <c r="CWB14" s="301"/>
      <c r="CWC14" s="301"/>
      <c r="CWD14" s="301"/>
      <c r="CWE14" s="301"/>
      <c r="CWF14" s="301"/>
      <c r="CWG14" s="301"/>
      <c r="CWH14" s="301"/>
      <c r="CWI14" s="301"/>
      <c r="CWJ14" s="301"/>
      <c r="CWK14" s="301"/>
      <c r="CWL14" s="301"/>
      <c r="CWM14" s="301"/>
      <c r="CWN14" s="301"/>
      <c r="CWO14" s="301"/>
      <c r="CWP14" s="301"/>
      <c r="CWQ14" s="301"/>
      <c r="CWR14" s="301"/>
      <c r="CWS14" s="301"/>
      <c r="CWT14" s="301"/>
      <c r="CWU14" s="301"/>
      <c r="CWV14" s="301"/>
      <c r="CWW14" s="301"/>
      <c r="CWX14" s="301"/>
      <c r="CWY14" s="301"/>
      <c r="CWZ14" s="301"/>
      <c r="CXA14" s="301"/>
      <c r="CXB14" s="301"/>
      <c r="CXC14" s="301"/>
      <c r="CXD14" s="301"/>
      <c r="CXE14" s="301"/>
      <c r="CXF14" s="301"/>
      <c r="CXG14" s="301"/>
      <c r="CXH14" s="301"/>
      <c r="CXI14" s="301"/>
      <c r="CXJ14" s="301"/>
      <c r="CXK14" s="301"/>
      <c r="CXL14" s="301"/>
      <c r="CXM14" s="301"/>
      <c r="CXN14" s="301"/>
      <c r="CXO14" s="301"/>
      <c r="CXP14" s="301"/>
      <c r="CXQ14" s="301"/>
      <c r="CXR14" s="301"/>
      <c r="CXS14" s="301"/>
      <c r="CXT14" s="301"/>
      <c r="CXU14" s="301"/>
      <c r="CXV14" s="301"/>
      <c r="CXW14" s="301"/>
      <c r="CXX14" s="301"/>
      <c r="CXY14" s="301"/>
      <c r="CXZ14" s="301"/>
      <c r="CYA14" s="301"/>
      <c r="CYB14" s="301"/>
      <c r="CYC14" s="301"/>
      <c r="CYD14" s="301"/>
      <c r="CYE14" s="301"/>
      <c r="CYF14" s="301"/>
      <c r="CYG14" s="301"/>
      <c r="CYH14" s="301"/>
      <c r="CYI14" s="301"/>
      <c r="CYJ14" s="301"/>
      <c r="CYK14" s="301"/>
      <c r="CYL14" s="301"/>
      <c r="CYM14" s="301"/>
      <c r="CYN14" s="301"/>
      <c r="CYO14" s="301"/>
      <c r="CYP14" s="301"/>
      <c r="CYQ14" s="301"/>
      <c r="CYR14" s="301"/>
      <c r="CYS14" s="301"/>
      <c r="CYT14" s="301"/>
      <c r="CYU14" s="301"/>
      <c r="CYV14" s="301"/>
      <c r="CYW14" s="301"/>
      <c r="CYX14" s="301"/>
      <c r="CYY14" s="301"/>
      <c r="CYZ14" s="301"/>
      <c r="CZA14" s="301"/>
      <c r="CZB14" s="301"/>
      <c r="CZC14" s="301"/>
      <c r="CZD14" s="301"/>
      <c r="CZE14" s="301"/>
      <c r="CZF14" s="301"/>
      <c r="CZG14" s="301"/>
      <c r="CZH14" s="301"/>
      <c r="CZI14" s="301"/>
      <c r="CZJ14" s="301"/>
      <c r="CZK14" s="301"/>
      <c r="CZL14" s="301"/>
      <c r="CZM14" s="301"/>
      <c r="CZN14" s="301"/>
      <c r="CZO14" s="301"/>
      <c r="CZP14" s="301"/>
      <c r="CZQ14" s="301"/>
      <c r="CZR14" s="301"/>
      <c r="CZS14" s="301"/>
      <c r="CZT14" s="301"/>
      <c r="CZU14" s="301"/>
      <c r="CZV14" s="301"/>
      <c r="CZW14" s="301"/>
      <c r="CZX14" s="301"/>
      <c r="CZY14" s="301"/>
      <c r="CZZ14" s="301"/>
      <c r="DAA14" s="301"/>
      <c r="DAB14" s="301"/>
      <c r="DAC14" s="301"/>
      <c r="DAD14" s="301"/>
      <c r="DAE14" s="301"/>
      <c r="DAF14" s="301"/>
      <c r="DAG14" s="301"/>
      <c r="DAH14" s="301"/>
      <c r="DAI14" s="301"/>
      <c r="DAJ14" s="301"/>
      <c r="DAK14" s="301"/>
      <c r="DAL14" s="301"/>
      <c r="DAM14" s="301"/>
      <c r="DAN14" s="301"/>
      <c r="DAO14" s="301"/>
      <c r="DAP14" s="301"/>
      <c r="DAQ14" s="301"/>
      <c r="DAR14" s="301"/>
      <c r="DAS14" s="301"/>
      <c r="DAT14" s="301"/>
      <c r="DAU14" s="301"/>
      <c r="DAV14" s="301"/>
      <c r="DAW14" s="301"/>
      <c r="DAX14" s="301"/>
      <c r="DAY14" s="301"/>
      <c r="DAZ14" s="301"/>
      <c r="DBA14" s="301"/>
      <c r="DBB14" s="301"/>
      <c r="DBC14" s="301"/>
      <c r="DBD14" s="301"/>
      <c r="DBE14" s="301"/>
      <c r="DBF14" s="301"/>
      <c r="DBG14" s="301"/>
      <c r="DBH14" s="301"/>
      <c r="DBI14" s="301"/>
      <c r="DBJ14" s="301"/>
      <c r="DBK14" s="301"/>
      <c r="DBL14" s="301"/>
      <c r="DBM14" s="301"/>
      <c r="DBN14" s="301"/>
      <c r="DBO14" s="301"/>
      <c r="DBP14" s="301"/>
      <c r="DBQ14" s="301"/>
      <c r="DBR14" s="301"/>
      <c r="DBS14" s="301"/>
      <c r="DBT14" s="301"/>
      <c r="DBU14" s="301"/>
      <c r="DBV14" s="301"/>
      <c r="DBW14" s="301"/>
      <c r="DBX14" s="301"/>
      <c r="DBY14" s="301"/>
      <c r="DBZ14" s="301"/>
      <c r="DCA14" s="301"/>
      <c r="DCB14" s="301"/>
      <c r="DCC14" s="301"/>
      <c r="DCD14" s="301"/>
      <c r="DCE14" s="301"/>
      <c r="DCF14" s="301"/>
      <c r="DCG14" s="301"/>
      <c r="DCH14" s="301"/>
      <c r="DCI14" s="301"/>
      <c r="DCJ14" s="301"/>
      <c r="DCK14" s="301"/>
      <c r="DCL14" s="301"/>
      <c r="DCM14" s="301"/>
      <c r="DCN14" s="301"/>
      <c r="DCO14" s="301"/>
      <c r="DCP14" s="301"/>
      <c r="DCQ14" s="301"/>
      <c r="DCR14" s="301"/>
      <c r="DCS14" s="301"/>
      <c r="DCT14" s="301"/>
      <c r="DCU14" s="301"/>
      <c r="DCV14" s="301"/>
      <c r="DCW14" s="301"/>
      <c r="DCX14" s="301"/>
      <c r="DCY14" s="301"/>
      <c r="DCZ14" s="301"/>
      <c r="DDA14" s="301"/>
      <c r="DDB14" s="301"/>
      <c r="DDC14" s="301"/>
      <c r="DDD14" s="301"/>
      <c r="DDE14" s="301"/>
      <c r="DDF14" s="301"/>
      <c r="DDG14" s="301"/>
      <c r="DDH14" s="301"/>
      <c r="DDI14" s="301"/>
      <c r="DDJ14" s="301"/>
      <c r="DDK14" s="301"/>
      <c r="DDL14" s="301"/>
      <c r="DDM14" s="301"/>
      <c r="DDN14" s="301"/>
      <c r="DDO14" s="301"/>
      <c r="DDP14" s="301"/>
      <c r="DDQ14" s="301"/>
      <c r="DDR14" s="301"/>
      <c r="DDS14" s="301"/>
      <c r="DDT14" s="301"/>
      <c r="DDU14" s="301"/>
      <c r="DDV14" s="301"/>
      <c r="DDW14" s="301"/>
      <c r="DDX14" s="301"/>
      <c r="DDY14" s="301"/>
      <c r="DDZ14" s="301"/>
      <c r="DEA14" s="301"/>
      <c r="DEB14" s="301"/>
      <c r="DEC14" s="301"/>
      <c r="DED14" s="301"/>
      <c r="DEE14" s="301"/>
      <c r="DEF14" s="301"/>
      <c r="DEG14" s="301"/>
      <c r="DEH14" s="301"/>
      <c r="DEI14" s="301"/>
      <c r="DEJ14" s="301"/>
      <c r="DEK14" s="301"/>
      <c r="DEL14" s="301"/>
      <c r="DEM14" s="301"/>
      <c r="DEN14" s="301"/>
      <c r="DEO14" s="301"/>
      <c r="DEP14" s="301"/>
      <c r="DEQ14" s="301"/>
      <c r="DER14" s="301"/>
      <c r="DES14" s="301"/>
      <c r="DET14" s="301"/>
      <c r="DEU14" s="301"/>
      <c r="DEV14" s="301"/>
      <c r="DEW14" s="301"/>
      <c r="DEX14" s="301"/>
      <c r="DEY14" s="301"/>
      <c r="DEZ14" s="301"/>
      <c r="DFA14" s="301"/>
      <c r="DFB14" s="301"/>
      <c r="DFC14" s="301"/>
      <c r="DFD14" s="301"/>
      <c r="DFE14" s="301"/>
      <c r="DFF14" s="301"/>
      <c r="DFG14" s="301"/>
      <c r="DFH14" s="301"/>
      <c r="DFI14" s="301"/>
      <c r="DFJ14" s="301"/>
      <c r="DFK14" s="301"/>
      <c r="DFL14" s="301"/>
      <c r="DFM14" s="301"/>
      <c r="DFN14" s="301"/>
      <c r="DFO14" s="301"/>
      <c r="DFP14" s="301"/>
      <c r="DFQ14" s="301"/>
      <c r="DFR14" s="301"/>
      <c r="DFS14" s="301"/>
      <c r="DFT14" s="301"/>
      <c r="DFU14" s="301"/>
      <c r="DFV14" s="301"/>
      <c r="DFW14" s="301"/>
      <c r="DFX14" s="301"/>
      <c r="DFY14" s="301"/>
      <c r="DFZ14" s="301"/>
      <c r="DGA14" s="301"/>
      <c r="DGB14" s="301"/>
      <c r="DGC14" s="301"/>
      <c r="DGD14" s="301"/>
      <c r="DGE14" s="301"/>
      <c r="DGF14" s="301"/>
      <c r="DGG14" s="301"/>
      <c r="DGH14" s="301"/>
      <c r="DGI14" s="301"/>
      <c r="DGJ14" s="301"/>
      <c r="DGK14" s="301"/>
      <c r="DGL14" s="301"/>
      <c r="DGM14" s="301"/>
      <c r="DGN14" s="301"/>
      <c r="DGO14" s="301"/>
      <c r="DGP14" s="301"/>
      <c r="DGQ14" s="301"/>
      <c r="DGR14" s="301"/>
      <c r="DGS14" s="301"/>
      <c r="DGT14" s="301"/>
      <c r="DGU14" s="301"/>
      <c r="DGV14" s="301"/>
      <c r="DGW14" s="301"/>
      <c r="DGX14" s="301"/>
      <c r="DGY14" s="301"/>
      <c r="DGZ14" s="301"/>
      <c r="DHA14" s="301"/>
      <c r="DHB14" s="301"/>
      <c r="DHC14" s="301"/>
      <c r="DHD14" s="301"/>
      <c r="DHE14" s="301"/>
      <c r="DHF14" s="301"/>
      <c r="DHG14" s="301"/>
      <c r="DHH14" s="301"/>
      <c r="DHI14" s="301"/>
      <c r="DHJ14" s="301"/>
      <c r="DHK14" s="301"/>
      <c r="DHL14" s="301"/>
      <c r="DHM14" s="301"/>
      <c r="DHN14" s="301"/>
      <c r="DHO14" s="301"/>
      <c r="DHP14" s="301"/>
      <c r="DHQ14" s="301"/>
      <c r="DHR14" s="301"/>
      <c r="DHS14" s="301"/>
      <c r="DHT14" s="301"/>
      <c r="DHU14" s="301"/>
      <c r="DHV14" s="301"/>
      <c r="DHW14" s="301"/>
      <c r="DHX14" s="301"/>
      <c r="DHY14" s="301"/>
      <c r="DHZ14" s="301"/>
      <c r="DIA14" s="301"/>
      <c r="DIB14" s="301"/>
      <c r="DIC14" s="301"/>
      <c r="DID14" s="301"/>
      <c r="DIE14" s="301"/>
      <c r="DIF14" s="301"/>
      <c r="DIG14" s="301"/>
      <c r="DIH14" s="301"/>
      <c r="DII14" s="301"/>
      <c r="DIJ14" s="301"/>
      <c r="DIK14" s="301"/>
      <c r="DIL14" s="301"/>
      <c r="DIM14" s="301"/>
      <c r="DIN14" s="301"/>
      <c r="DIO14" s="301"/>
      <c r="DIP14" s="301"/>
      <c r="DIQ14" s="301"/>
      <c r="DIR14" s="301"/>
      <c r="DIS14" s="301"/>
      <c r="DIT14" s="301"/>
      <c r="DIU14" s="301"/>
      <c r="DIV14" s="301"/>
      <c r="DIW14" s="301"/>
      <c r="DIX14" s="301"/>
      <c r="DIY14" s="301"/>
      <c r="DIZ14" s="301"/>
      <c r="DJA14" s="301"/>
      <c r="DJB14" s="301"/>
      <c r="DJC14" s="301"/>
      <c r="DJD14" s="301"/>
      <c r="DJE14" s="301"/>
      <c r="DJF14" s="301"/>
      <c r="DJG14" s="301"/>
      <c r="DJH14" s="301"/>
      <c r="DJI14" s="301"/>
      <c r="DJJ14" s="301"/>
      <c r="DJK14" s="301"/>
      <c r="DJL14" s="301"/>
      <c r="DJM14" s="301"/>
      <c r="DJN14" s="301"/>
      <c r="DJO14" s="301"/>
      <c r="DJP14" s="301"/>
      <c r="DJQ14" s="301"/>
      <c r="DJR14" s="301"/>
      <c r="DJS14" s="301"/>
      <c r="DJT14" s="301"/>
      <c r="DJU14" s="301"/>
      <c r="DJV14" s="301"/>
      <c r="DJW14" s="301"/>
      <c r="DJX14" s="301"/>
      <c r="DJY14" s="301"/>
      <c r="DJZ14" s="301"/>
      <c r="DKA14" s="301"/>
      <c r="DKB14" s="301"/>
      <c r="DKC14" s="301"/>
      <c r="DKD14" s="301"/>
      <c r="DKE14" s="301"/>
      <c r="DKF14" s="301"/>
      <c r="DKG14" s="301"/>
      <c r="DKH14" s="301"/>
      <c r="DKI14" s="301"/>
      <c r="DKJ14" s="301"/>
      <c r="DKK14" s="301"/>
      <c r="DKL14" s="301"/>
      <c r="DKM14" s="301"/>
      <c r="DKN14" s="301"/>
      <c r="DKO14" s="301"/>
      <c r="DKP14" s="301"/>
      <c r="DKQ14" s="301"/>
      <c r="DKR14" s="301"/>
      <c r="DKS14" s="301"/>
      <c r="DKT14" s="301"/>
      <c r="DKU14" s="301"/>
      <c r="DKV14" s="301"/>
      <c r="DKW14" s="301"/>
      <c r="DKX14" s="301"/>
      <c r="DKY14" s="301"/>
      <c r="DKZ14" s="301"/>
      <c r="DLA14" s="301"/>
      <c r="DLB14" s="301"/>
      <c r="DLC14" s="301"/>
      <c r="DLD14" s="301"/>
      <c r="DLE14" s="301"/>
      <c r="DLF14" s="301"/>
      <c r="DLG14" s="301"/>
      <c r="DLH14" s="301"/>
      <c r="DLI14" s="301"/>
      <c r="DLJ14" s="301"/>
      <c r="DLK14" s="301"/>
      <c r="DLL14" s="301"/>
      <c r="DLM14" s="301"/>
      <c r="DLN14" s="301"/>
      <c r="DLO14" s="301"/>
      <c r="DLP14" s="301"/>
      <c r="DLQ14" s="301"/>
      <c r="DLR14" s="301"/>
      <c r="DLS14" s="301"/>
      <c r="DLT14" s="301"/>
      <c r="DLU14" s="301"/>
      <c r="DLV14" s="301"/>
      <c r="DLW14" s="301"/>
      <c r="DLX14" s="301"/>
      <c r="DLY14" s="301"/>
      <c r="DLZ14" s="301"/>
      <c r="DMA14" s="301"/>
      <c r="DMB14" s="301"/>
      <c r="DMC14" s="301"/>
      <c r="DMD14" s="301"/>
      <c r="DME14" s="301"/>
      <c r="DMF14" s="301"/>
      <c r="DMG14" s="301"/>
      <c r="DMH14" s="301"/>
      <c r="DMI14" s="301"/>
      <c r="DMJ14" s="301"/>
      <c r="DMK14" s="301"/>
      <c r="DML14" s="301"/>
      <c r="DMM14" s="301"/>
      <c r="DMN14" s="301"/>
      <c r="DMO14" s="301"/>
      <c r="DMP14" s="301"/>
      <c r="DMQ14" s="301"/>
      <c r="DMR14" s="301"/>
      <c r="DMS14" s="301"/>
      <c r="DMT14" s="301"/>
      <c r="DMU14" s="301"/>
      <c r="DMV14" s="301"/>
      <c r="DMW14" s="301"/>
      <c r="DMX14" s="301"/>
      <c r="DMY14" s="301"/>
      <c r="DMZ14" s="301"/>
      <c r="DNA14" s="301"/>
      <c r="DNB14" s="301"/>
      <c r="DNC14" s="301"/>
      <c r="DND14" s="301"/>
      <c r="DNE14" s="301"/>
      <c r="DNF14" s="301"/>
      <c r="DNG14" s="301"/>
      <c r="DNH14" s="301"/>
      <c r="DNI14" s="301"/>
      <c r="DNJ14" s="301"/>
      <c r="DNK14" s="301"/>
      <c r="DNL14" s="301"/>
      <c r="DNM14" s="301"/>
      <c r="DNN14" s="301"/>
      <c r="DNO14" s="301"/>
      <c r="DNP14" s="301"/>
      <c r="DNQ14" s="301"/>
      <c r="DNR14" s="301"/>
      <c r="DNS14" s="301"/>
      <c r="DNT14" s="301"/>
      <c r="DNU14" s="301"/>
      <c r="DNV14" s="301"/>
      <c r="DNW14" s="301"/>
      <c r="DNX14" s="301"/>
      <c r="DNY14" s="301"/>
      <c r="DNZ14" s="301"/>
      <c r="DOA14" s="301"/>
      <c r="DOB14" s="301"/>
      <c r="DOC14" s="301"/>
      <c r="DOD14" s="301"/>
      <c r="DOE14" s="301"/>
      <c r="DOF14" s="301"/>
      <c r="DOG14" s="301"/>
      <c r="DOH14" s="301"/>
      <c r="DOI14" s="301"/>
      <c r="DOJ14" s="301"/>
      <c r="DOK14" s="301"/>
      <c r="DOL14" s="301"/>
      <c r="DOM14" s="301"/>
      <c r="DON14" s="301"/>
      <c r="DOO14" s="301"/>
      <c r="DOP14" s="301"/>
      <c r="DOQ14" s="301"/>
      <c r="DOR14" s="301"/>
      <c r="DOS14" s="301"/>
      <c r="DOT14" s="301"/>
      <c r="DOU14" s="301"/>
      <c r="DOV14" s="301"/>
      <c r="DOW14" s="301"/>
      <c r="DOX14" s="301"/>
      <c r="DOY14" s="301"/>
      <c r="DOZ14" s="301"/>
      <c r="DPA14" s="301"/>
      <c r="DPB14" s="301"/>
      <c r="DPC14" s="301"/>
      <c r="DPD14" s="301"/>
      <c r="DPE14" s="301"/>
      <c r="DPF14" s="301"/>
      <c r="DPG14" s="301"/>
      <c r="DPH14" s="301"/>
      <c r="DPI14" s="301"/>
      <c r="DPJ14" s="301"/>
      <c r="DPK14" s="301"/>
      <c r="DPL14" s="301"/>
      <c r="DPM14" s="301"/>
      <c r="DPN14" s="301"/>
      <c r="DPO14" s="301"/>
      <c r="DPP14" s="301"/>
      <c r="DPQ14" s="301"/>
      <c r="DPR14" s="301"/>
      <c r="DPS14" s="301"/>
      <c r="DPT14" s="301"/>
      <c r="DPU14" s="301"/>
      <c r="DPV14" s="301"/>
      <c r="DPW14" s="301"/>
      <c r="DPX14" s="301"/>
      <c r="DPY14" s="301"/>
      <c r="DPZ14" s="301"/>
      <c r="DQA14" s="301"/>
      <c r="DQB14" s="301"/>
      <c r="DQC14" s="301"/>
      <c r="DQD14" s="301"/>
      <c r="DQE14" s="301"/>
      <c r="DQF14" s="301"/>
      <c r="DQG14" s="301"/>
      <c r="DQH14" s="301"/>
      <c r="DQI14" s="301"/>
      <c r="DQJ14" s="301"/>
      <c r="DQK14" s="301"/>
      <c r="DQL14" s="301"/>
      <c r="DQM14" s="301"/>
      <c r="DQN14" s="301"/>
      <c r="DQO14" s="301"/>
      <c r="DQP14" s="301"/>
      <c r="DQQ14" s="301"/>
      <c r="DQR14" s="301"/>
      <c r="DQS14" s="301"/>
      <c r="DQT14" s="301"/>
      <c r="DQU14" s="301"/>
      <c r="DQV14" s="301"/>
      <c r="DQW14" s="301"/>
      <c r="DQX14" s="301"/>
      <c r="DQY14" s="301"/>
      <c r="DQZ14" s="301"/>
      <c r="DRA14" s="301"/>
      <c r="DRB14" s="301"/>
      <c r="DRC14" s="301"/>
      <c r="DRD14" s="301"/>
      <c r="DRE14" s="301"/>
      <c r="DRF14" s="301"/>
      <c r="DRG14" s="301"/>
      <c r="DRH14" s="301"/>
      <c r="DRI14" s="301"/>
      <c r="DRJ14" s="301"/>
      <c r="DRK14" s="301"/>
      <c r="DRL14" s="301"/>
      <c r="DRM14" s="301"/>
      <c r="DRN14" s="301"/>
      <c r="DRO14" s="301"/>
      <c r="DRP14" s="301"/>
      <c r="DRQ14" s="301"/>
      <c r="DRR14" s="301"/>
      <c r="DRS14" s="301"/>
      <c r="DRT14" s="301"/>
      <c r="DRU14" s="301"/>
      <c r="DRV14" s="301"/>
      <c r="DRW14" s="301"/>
      <c r="DRX14" s="301"/>
      <c r="DRY14" s="301"/>
      <c r="DRZ14" s="301"/>
      <c r="DSA14" s="301"/>
      <c r="DSB14" s="301"/>
      <c r="DSC14" s="301"/>
      <c r="DSD14" s="301"/>
      <c r="DSE14" s="301"/>
      <c r="DSF14" s="301"/>
      <c r="DSG14" s="301"/>
      <c r="DSH14" s="301"/>
      <c r="DSI14" s="301"/>
      <c r="DSJ14" s="301"/>
      <c r="DSK14" s="301"/>
      <c r="DSL14" s="301"/>
      <c r="DSM14" s="301"/>
      <c r="DSN14" s="301"/>
      <c r="DSO14" s="301"/>
      <c r="DSP14" s="301"/>
      <c r="DSQ14" s="301"/>
      <c r="DSR14" s="301"/>
      <c r="DSS14" s="301"/>
      <c r="DST14" s="301"/>
      <c r="DSU14" s="301"/>
      <c r="DSV14" s="301"/>
      <c r="DSW14" s="301"/>
      <c r="DSX14" s="301"/>
      <c r="DSY14" s="301"/>
      <c r="DSZ14" s="301"/>
      <c r="DTA14" s="301"/>
      <c r="DTB14" s="301"/>
      <c r="DTC14" s="301"/>
      <c r="DTD14" s="301"/>
      <c r="DTE14" s="301"/>
      <c r="DTF14" s="301"/>
      <c r="DTG14" s="301"/>
      <c r="DTH14" s="301"/>
      <c r="DTI14" s="301"/>
      <c r="DTJ14" s="301"/>
      <c r="DTK14" s="301"/>
      <c r="DTL14" s="301"/>
      <c r="DTM14" s="301"/>
      <c r="DTN14" s="301"/>
      <c r="DTO14" s="301"/>
      <c r="DTP14" s="301"/>
      <c r="DTQ14" s="301"/>
      <c r="DTR14" s="301"/>
      <c r="DTS14" s="301"/>
      <c r="DTT14" s="301"/>
      <c r="DTU14" s="301"/>
      <c r="DTV14" s="301"/>
      <c r="DTW14" s="301"/>
      <c r="DTX14" s="301"/>
      <c r="DTY14" s="301"/>
      <c r="DTZ14" s="301"/>
      <c r="DUA14" s="301"/>
      <c r="DUB14" s="301"/>
      <c r="DUC14" s="301"/>
      <c r="DUD14" s="301"/>
      <c r="DUE14" s="301"/>
      <c r="DUF14" s="301"/>
      <c r="DUG14" s="301"/>
      <c r="DUH14" s="301"/>
      <c r="DUI14" s="301"/>
      <c r="DUJ14" s="301"/>
      <c r="DUK14" s="301"/>
      <c r="DUL14" s="301"/>
      <c r="DUM14" s="301"/>
      <c r="DUN14" s="301"/>
      <c r="DUO14" s="301"/>
      <c r="DUP14" s="301"/>
      <c r="DUQ14" s="301"/>
      <c r="DUR14" s="301"/>
      <c r="DUS14" s="301"/>
      <c r="DUT14" s="301"/>
      <c r="DUU14" s="301"/>
      <c r="DUV14" s="301"/>
      <c r="DUW14" s="301"/>
      <c r="DUX14" s="301"/>
      <c r="DUY14" s="301"/>
      <c r="DUZ14" s="301"/>
      <c r="DVA14" s="301"/>
      <c r="DVB14" s="301"/>
      <c r="DVC14" s="301"/>
      <c r="DVD14" s="301"/>
      <c r="DVE14" s="301"/>
      <c r="DVF14" s="301"/>
      <c r="DVG14" s="301"/>
      <c r="DVH14" s="301"/>
      <c r="DVI14" s="301"/>
      <c r="DVJ14" s="301"/>
      <c r="DVK14" s="301"/>
      <c r="DVL14" s="301"/>
      <c r="DVM14" s="301"/>
      <c r="DVN14" s="301"/>
      <c r="DVO14" s="301"/>
      <c r="DVP14" s="301"/>
      <c r="DVQ14" s="301"/>
      <c r="DVR14" s="301"/>
      <c r="DVS14" s="301"/>
      <c r="DVT14" s="301"/>
      <c r="DVU14" s="301"/>
      <c r="DVV14" s="301"/>
      <c r="DVW14" s="301"/>
      <c r="DVX14" s="301"/>
      <c r="DVY14" s="301"/>
      <c r="DVZ14" s="301"/>
      <c r="DWA14" s="301"/>
      <c r="DWB14" s="301"/>
      <c r="DWC14" s="301"/>
      <c r="DWD14" s="301"/>
      <c r="DWE14" s="301"/>
      <c r="DWF14" s="301"/>
      <c r="DWG14" s="301"/>
      <c r="DWH14" s="301"/>
      <c r="DWI14" s="301"/>
      <c r="DWJ14" s="301"/>
      <c r="DWK14" s="301"/>
      <c r="DWL14" s="301"/>
      <c r="DWM14" s="301"/>
      <c r="DWN14" s="301"/>
      <c r="DWO14" s="301"/>
      <c r="DWP14" s="301"/>
      <c r="DWQ14" s="301"/>
      <c r="DWR14" s="301"/>
      <c r="DWS14" s="301"/>
      <c r="DWT14" s="301"/>
      <c r="DWU14" s="301"/>
      <c r="DWV14" s="301"/>
      <c r="DWW14" s="301"/>
      <c r="DWX14" s="301"/>
      <c r="DWY14" s="301"/>
      <c r="DWZ14" s="301"/>
      <c r="DXA14" s="301"/>
      <c r="DXB14" s="301"/>
      <c r="DXC14" s="301"/>
      <c r="DXD14" s="301"/>
      <c r="DXE14" s="301"/>
      <c r="DXF14" s="301"/>
      <c r="DXG14" s="301"/>
      <c r="DXH14" s="301"/>
      <c r="DXI14" s="301"/>
      <c r="DXJ14" s="301"/>
      <c r="DXK14" s="301"/>
      <c r="DXL14" s="301"/>
      <c r="DXM14" s="301"/>
      <c r="DXN14" s="301"/>
      <c r="DXO14" s="301"/>
      <c r="DXP14" s="301"/>
      <c r="DXQ14" s="301"/>
      <c r="DXR14" s="301"/>
      <c r="DXS14" s="301"/>
      <c r="DXT14" s="301"/>
      <c r="DXU14" s="301"/>
      <c r="DXV14" s="301"/>
      <c r="DXW14" s="301"/>
      <c r="DXX14" s="301"/>
      <c r="DXY14" s="301"/>
      <c r="DXZ14" s="301"/>
      <c r="DYA14" s="301"/>
      <c r="DYB14" s="301"/>
      <c r="DYC14" s="301"/>
      <c r="DYD14" s="301"/>
      <c r="DYE14" s="301"/>
      <c r="DYF14" s="301"/>
      <c r="DYG14" s="301"/>
      <c r="DYH14" s="301"/>
      <c r="DYI14" s="301"/>
      <c r="DYJ14" s="301"/>
      <c r="DYK14" s="301"/>
      <c r="DYL14" s="301"/>
      <c r="DYM14" s="301"/>
      <c r="DYN14" s="301"/>
      <c r="DYO14" s="301"/>
      <c r="DYP14" s="301"/>
      <c r="DYQ14" s="301"/>
      <c r="DYR14" s="301"/>
      <c r="DYS14" s="301"/>
      <c r="DYT14" s="301"/>
      <c r="DYU14" s="301"/>
      <c r="DYV14" s="301"/>
      <c r="DYW14" s="301"/>
      <c r="DYX14" s="301"/>
      <c r="DYY14" s="301"/>
      <c r="DYZ14" s="301"/>
      <c r="DZA14" s="301"/>
      <c r="DZB14" s="301"/>
      <c r="DZC14" s="301"/>
      <c r="DZD14" s="301"/>
      <c r="DZE14" s="301"/>
      <c r="DZF14" s="301"/>
      <c r="DZG14" s="301"/>
      <c r="DZH14" s="301"/>
      <c r="DZI14" s="301"/>
      <c r="DZJ14" s="301"/>
      <c r="DZK14" s="301"/>
      <c r="DZL14" s="301"/>
      <c r="DZM14" s="301"/>
      <c r="DZN14" s="301"/>
      <c r="DZO14" s="301"/>
      <c r="DZP14" s="301"/>
      <c r="DZQ14" s="301"/>
      <c r="DZR14" s="301"/>
      <c r="DZS14" s="301"/>
      <c r="DZT14" s="301"/>
      <c r="DZU14" s="301"/>
      <c r="DZV14" s="301"/>
      <c r="DZW14" s="301"/>
      <c r="DZX14" s="301"/>
      <c r="DZY14" s="301"/>
      <c r="DZZ14" s="301"/>
      <c r="EAA14" s="301"/>
      <c r="EAB14" s="301"/>
      <c r="EAC14" s="301"/>
      <c r="EAD14" s="301"/>
      <c r="EAE14" s="301"/>
      <c r="EAF14" s="301"/>
      <c r="EAG14" s="301"/>
      <c r="EAH14" s="301"/>
      <c r="EAI14" s="301"/>
      <c r="EAJ14" s="301"/>
      <c r="EAK14" s="301"/>
      <c r="EAL14" s="301"/>
      <c r="EAM14" s="301"/>
      <c r="EAN14" s="301"/>
      <c r="EAO14" s="301"/>
      <c r="EAP14" s="301"/>
      <c r="EAQ14" s="301"/>
      <c r="EAR14" s="301"/>
      <c r="EAS14" s="301"/>
      <c r="EAT14" s="301"/>
      <c r="EAU14" s="301"/>
      <c r="EAV14" s="301"/>
      <c r="EAW14" s="301"/>
      <c r="EAX14" s="301"/>
      <c r="EAY14" s="301"/>
      <c r="EAZ14" s="301"/>
      <c r="EBA14" s="301"/>
      <c r="EBB14" s="301"/>
      <c r="EBC14" s="301"/>
      <c r="EBD14" s="301"/>
      <c r="EBE14" s="301"/>
      <c r="EBF14" s="301"/>
      <c r="EBG14" s="301"/>
      <c r="EBH14" s="301"/>
      <c r="EBI14" s="301"/>
      <c r="EBJ14" s="301"/>
      <c r="EBK14" s="301"/>
      <c r="EBL14" s="301"/>
      <c r="EBM14" s="301"/>
      <c r="EBN14" s="301"/>
      <c r="EBO14" s="301"/>
      <c r="EBP14" s="301"/>
      <c r="EBQ14" s="301"/>
      <c r="EBR14" s="301"/>
      <c r="EBS14" s="301"/>
      <c r="EBT14" s="301"/>
      <c r="EBU14" s="301"/>
      <c r="EBV14" s="301"/>
      <c r="EBW14" s="301"/>
      <c r="EBX14" s="301"/>
      <c r="EBY14" s="301"/>
      <c r="EBZ14" s="301"/>
      <c r="ECA14" s="301"/>
      <c r="ECB14" s="301"/>
      <c r="ECC14" s="301"/>
      <c r="ECD14" s="301"/>
      <c r="ECE14" s="301"/>
      <c r="ECF14" s="301"/>
      <c r="ECG14" s="301"/>
      <c r="ECH14" s="301"/>
      <c r="ECI14" s="301"/>
      <c r="ECJ14" s="301"/>
      <c r="ECK14" s="301"/>
      <c r="ECL14" s="301"/>
      <c r="ECM14" s="301"/>
      <c r="ECN14" s="301"/>
      <c r="ECO14" s="301"/>
      <c r="ECP14" s="301"/>
      <c r="ECQ14" s="301"/>
      <c r="ECR14" s="301"/>
      <c r="ECS14" s="301"/>
      <c r="ECT14" s="301"/>
      <c r="ECU14" s="301"/>
      <c r="ECV14" s="301"/>
      <c r="ECW14" s="301"/>
      <c r="ECX14" s="301"/>
      <c r="ECY14" s="301"/>
      <c r="ECZ14" s="301"/>
      <c r="EDA14" s="301"/>
      <c r="EDB14" s="301"/>
      <c r="EDC14" s="301"/>
      <c r="EDD14" s="301"/>
      <c r="EDE14" s="301"/>
      <c r="EDF14" s="301"/>
      <c r="EDG14" s="301"/>
      <c r="EDH14" s="301"/>
      <c r="EDI14" s="301"/>
      <c r="EDJ14" s="301"/>
      <c r="EDK14" s="301"/>
      <c r="EDL14" s="301"/>
      <c r="EDM14" s="301"/>
      <c r="EDN14" s="301"/>
      <c r="EDO14" s="301"/>
      <c r="EDP14" s="301"/>
      <c r="EDQ14" s="301"/>
      <c r="EDR14" s="301"/>
      <c r="EDS14" s="301"/>
      <c r="EDT14" s="301"/>
      <c r="EDU14" s="301"/>
      <c r="EDV14" s="301"/>
      <c r="EDW14" s="301"/>
      <c r="EDX14" s="301"/>
      <c r="EDY14" s="301"/>
      <c r="EDZ14" s="301"/>
      <c r="EEA14" s="301"/>
      <c r="EEB14" s="301"/>
      <c r="EEC14" s="301"/>
      <c r="EED14" s="301"/>
      <c r="EEE14" s="301"/>
      <c r="EEF14" s="301"/>
      <c r="EEG14" s="301"/>
      <c r="EEH14" s="301"/>
      <c r="EEI14" s="301"/>
      <c r="EEJ14" s="301"/>
      <c r="EEK14" s="301"/>
      <c r="EEL14" s="301"/>
      <c r="EEM14" s="301"/>
      <c r="EEN14" s="301"/>
      <c r="EEO14" s="301"/>
      <c r="EEP14" s="301"/>
      <c r="EEQ14" s="301"/>
      <c r="EER14" s="301"/>
      <c r="EES14" s="301"/>
      <c r="EET14" s="301"/>
      <c r="EEU14" s="301"/>
      <c r="EEV14" s="301"/>
      <c r="EEW14" s="301"/>
      <c r="EEX14" s="301"/>
      <c r="EEY14" s="301"/>
      <c r="EEZ14" s="301"/>
      <c r="EFA14" s="301"/>
      <c r="EFB14" s="301"/>
      <c r="EFC14" s="301"/>
      <c r="EFD14" s="301"/>
      <c r="EFE14" s="301"/>
      <c r="EFF14" s="301"/>
      <c r="EFG14" s="301"/>
      <c r="EFH14" s="301"/>
      <c r="EFI14" s="301"/>
      <c r="EFJ14" s="301"/>
      <c r="EFK14" s="301"/>
      <c r="EFL14" s="301"/>
      <c r="EFM14" s="301"/>
      <c r="EFN14" s="301"/>
      <c r="EFO14" s="301"/>
      <c r="EFP14" s="301"/>
      <c r="EFQ14" s="301"/>
      <c r="EFR14" s="301"/>
      <c r="EFS14" s="301"/>
      <c r="EFT14" s="301"/>
      <c r="EFU14" s="301"/>
      <c r="EFV14" s="301"/>
      <c r="EFW14" s="301"/>
      <c r="EFX14" s="301"/>
      <c r="EFY14" s="301"/>
      <c r="EFZ14" s="301"/>
      <c r="EGA14" s="301"/>
      <c r="EGB14" s="301"/>
      <c r="EGC14" s="301"/>
      <c r="EGD14" s="301"/>
      <c r="EGE14" s="301"/>
      <c r="EGF14" s="301"/>
      <c r="EGG14" s="301"/>
      <c r="EGH14" s="301"/>
      <c r="EGI14" s="301"/>
      <c r="EGJ14" s="301"/>
      <c r="EGK14" s="301"/>
      <c r="EGL14" s="301"/>
      <c r="EGM14" s="301"/>
      <c r="EGN14" s="301"/>
      <c r="EGO14" s="301"/>
      <c r="EGP14" s="301"/>
      <c r="EGQ14" s="301"/>
      <c r="EGR14" s="301"/>
      <c r="EGS14" s="301"/>
      <c r="EGT14" s="301"/>
      <c r="EGU14" s="301"/>
      <c r="EGV14" s="301"/>
      <c r="EGW14" s="301"/>
      <c r="EGX14" s="301"/>
      <c r="EGY14" s="301"/>
      <c r="EGZ14" s="301"/>
      <c r="EHA14" s="301"/>
      <c r="EHB14" s="301"/>
      <c r="EHC14" s="301"/>
      <c r="EHD14" s="301"/>
      <c r="EHE14" s="301"/>
      <c r="EHF14" s="301"/>
      <c r="EHG14" s="301"/>
      <c r="EHH14" s="301"/>
      <c r="EHI14" s="301"/>
      <c r="EHJ14" s="301"/>
      <c r="EHK14" s="301"/>
      <c r="EHL14" s="301"/>
      <c r="EHM14" s="301"/>
      <c r="EHN14" s="301"/>
      <c r="EHO14" s="301"/>
      <c r="EHP14" s="301"/>
      <c r="EHQ14" s="301"/>
      <c r="EHR14" s="301"/>
      <c r="EHS14" s="301"/>
      <c r="EHT14" s="301"/>
      <c r="EHU14" s="301"/>
      <c r="EHV14" s="301"/>
      <c r="EHW14" s="301"/>
      <c r="EHX14" s="301"/>
      <c r="EHY14" s="301"/>
      <c r="EHZ14" s="301"/>
      <c r="EIA14" s="301"/>
      <c r="EIB14" s="301"/>
      <c r="EIC14" s="301"/>
      <c r="EID14" s="301"/>
      <c r="EIE14" s="301"/>
      <c r="EIF14" s="301"/>
      <c r="EIG14" s="301"/>
      <c r="EIH14" s="301"/>
      <c r="EII14" s="301"/>
      <c r="EIJ14" s="301"/>
      <c r="EIK14" s="301"/>
      <c r="EIL14" s="301"/>
      <c r="EIM14" s="301"/>
      <c r="EIN14" s="301"/>
      <c r="EIO14" s="301"/>
      <c r="EIP14" s="301"/>
      <c r="EIQ14" s="301"/>
      <c r="EIR14" s="301"/>
      <c r="EIS14" s="301"/>
      <c r="EIT14" s="301"/>
      <c r="EIU14" s="301"/>
      <c r="EIV14" s="301"/>
      <c r="EIW14" s="301"/>
      <c r="EIX14" s="301"/>
      <c r="EIY14" s="301"/>
      <c r="EIZ14" s="301"/>
      <c r="EJA14" s="301"/>
      <c r="EJB14" s="301"/>
      <c r="EJC14" s="301"/>
      <c r="EJD14" s="301"/>
      <c r="EJE14" s="301"/>
      <c r="EJF14" s="301"/>
      <c r="EJG14" s="301"/>
      <c r="EJH14" s="301"/>
      <c r="EJI14" s="301"/>
      <c r="EJJ14" s="301"/>
      <c r="EJK14" s="301"/>
      <c r="EJL14" s="301"/>
      <c r="EJM14" s="301"/>
      <c r="EJN14" s="301"/>
      <c r="EJO14" s="301"/>
      <c r="EJP14" s="301"/>
      <c r="EJQ14" s="301"/>
      <c r="EJR14" s="301"/>
      <c r="EJS14" s="301"/>
      <c r="EJT14" s="301"/>
      <c r="EJU14" s="301"/>
      <c r="EJV14" s="301"/>
      <c r="EJW14" s="301"/>
      <c r="EJX14" s="301"/>
      <c r="EJY14" s="301"/>
      <c r="EJZ14" s="301"/>
      <c r="EKA14" s="301"/>
      <c r="EKB14" s="301"/>
      <c r="EKC14" s="301"/>
      <c r="EKD14" s="301"/>
      <c r="EKE14" s="301"/>
      <c r="EKF14" s="301"/>
      <c r="EKG14" s="301"/>
      <c r="EKH14" s="301"/>
      <c r="EKI14" s="301"/>
      <c r="EKJ14" s="301"/>
      <c r="EKK14" s="301"/>
      <c r="EKL14" s="301"/>
      <c r="EKM14" s="301"/>
      <c r="EKN14" s="301"/>
      <c r="EKO14" s="301"/>
      <c r="EKP14" s="301"/>
      <c r="EKQ14" s="301"/>
      <c r="EKR14" s="301"/>
      <c r="EKS14" s="301"/>
      <c r="EKT14" s="301"/>
      <c r="EKU14" s="301"/>
      <c r="EKV14" s="301"/>
      <c r="EKW14" s="301"/>
      <c r="EKX14" s="301"/>
      <c r="EKY14" s="301"/>
      <c r="EKZ14" s="301"/>
      <c r="ELA14" s="301"/>
      <c r="ELB14" s="301"/>
      <c r="ELC14" s="301"/>
      <c r="ELD14" s="301"/>
      <c r="ELE14" s="301"/>
      <c r="ELF14" s="301"/>
      <c r="ELG14" s="301"/>
      <c r="ELH14" s="301"/>
      <c r="ELI14" s="301"/>
      <c r="ELJ14" s="301"/>
      <c r="ELK14" s="301"/>
      <c r="ELL14" s="301"/>
      <c r="ELM14" s="301"/>
      <c r="ELN14" s="301"/>
      <c r="ELO14" s="301"/>
      <c r="ELP14" s="301"/>
      <c r="ELQ14" s="301"/>
      <c r="ELR14" s="301"/>
      <c r="ELS14" s="301"/>
      <c r="ELT14" s="301"/>
      <c r="ELU14" s="301"/>
      <c r="ELV14" s="301"/>
      <c r="ELW14" s="301"/>
      <c r="ELX14" s="301"/>
      <c r="ELY14" s="301"/>
      <c r="ELZ14" s="301"/>
      <c r="EMA14" s="301"/>
      <c r="EMB14" s="301"/>
      <c r="EMC14" s="301"/>
      <c r="EMD14" s="301"/>
      <c r="EME14" s="301"/>
      <c r="EMF14" s="301"/>
      <c r="EMG14" s="301"/>
      <c r="EMH14" s="301"/>
      <c r="EMI14" s="301"/>
      <c r="EMJ14" s="301"/>
      <c r="EMK14" s="301"/>
      <c r="EML14" s="301"/>
      <c r="EMM14" s="301"/>
      <c r="EMN14" s="301"/>
      <c r="EMO14" s="301"/>
      <c r="EMP14" s="301"/>
      <c r="EMQ14" s="301"/>
      <c r="EMR14" s="301"/>
      <c r="EMS14" s="301"/>
      <c r="EMT14" s="301"/>
      <c r="EMU14" s="301"/>
      <c r="EMV14" s="301"/>
      <c r="EMW14" s="301"/>
      <c r="EMX14" s="301"/>
      <c r="EMY14" s="301"/>
      <c r="EMZ14" s="301"/>
      <c r="ENA14" s="301"/>
      <c r="ENB14" s="301"/>
      <c r="ENC14" s="301"/>
      <c r="END14" s="301"/>
      <c r="ENE14" s="301"/>
      <c r="ENF14" s="301"/>
      <c r="ENG14" s="301"/>
      <c r="ENH14" s="301"/>
      <c r="ENI14" s="301"/>
      <c r="ENJ14" s="301"/>
      <c r="ENK14" s="301"/>
      <c r="ENL14" s="301"/>
      <c r="ENM14" s="301"/>
      <c r="ENN14" s="301"/>
      <c r="ENO14" s="301"/>
      <c r="ENP14" s="301"/>
      <c r="ENQ14" s="301"/>
      <c r="ENR14" s="301"/>
      <c r="ENS14" s="301"/>
      <c r="ENT14" s="301"/>
      <c r="ENU14" s="301"/>
      <c r="ENV14" s="301"/>
      <c r="ENW14" s="301"/>
      <c r="ENX14" s="301"/>
      <c r="ENY14" s="301"/>
      <c r="ENZ14" s="301"/>
      <c r="EOA14" s="301"/>
      <c r="EOB14" s="301"/>
      <c r="EOC14" s="301"/>
      <c r="EOD14" s="301"/>
      <c r="EOE14" s="301"/>
      <c r="EOF14" s="301"/>
      <c r="EOG14" s="301"/>
      <c r="EOH14" s="301"/>
      <c r="EOI14" s="301"/>
      <c r="EOJ14" s="301"/>
      <c r="EOK14" s="301"/>
      <c r="EOL14" s="301"/>
      <c r="EOM14" s="301"/>
      <c r="EON14" s="301"/>
      <c r="EOO14" s="301"/>
      <c r="EOP14" s="301"/>
      <c r="EOQ14" s="301"/>
      <c r="EOR14" s="301"/>
      <c r="EOS14" s="301"/>
      <c r="EOT14" s="301"/>
      <c r="EOU14" s="301"/>
      <c r="EOV14" s="301"/>
      <c r="EOW14" s="301"/>
      <c r="EOX14" s="301"/>
      <c r="EOY14" s="301"/>
      <c r="EOZ14" s="301"/>
      <c r="EPA14" s="301"/>
      <c r="EPB14" s="301"/>
      <c r="EPC14" s="301"/>
      <c r="EPD14" s="301"/>
      <c r="EPE14" s="301"/>
      <c r="EPF14" s="301"/>
      <c r="EPG14" s="301"/>
      <c r="EPH14" s="301"/>
      <c r="EPI14" s="301"/>
      <c r="EPJ14" s="301"/>
      <c r="EPK14" s="301"/>
      <c r="EPL14" s="301"/>
      <c r="EPM14" s="301"/>
      <c r="EPN14" s="301"/>
      <c r="EPO14" s="301"/>
      <c r="EPP14" s="301"/>
      <c r="EPQ14" s="301"/>
      <c r="EPR14" s="301"/>
      <c r="EPS14" s="301"/>
      <c r="EPT14" s="301"/>
      <c r="EPU14" s="301"/>
      <c r="EPV14" s="301"/>
      <c r="EPW14" s="301"/>
      <c r="EPX14" s="301"/>
      <c r="EPY14" s="301"/>
      <c r="EPZ14" s="301"/>
      <c r="EQA14" s="301"/>
      <c r="EQB14" s="301"/>
      <c r="EQC14" s="301"/>
      <c r="EQD14" s="301"/>
      <c r="EQE14" s="301"/>
      <c r="EQF14" s="301"/>
      <c r="EQG14" s="301"/>
      <c r="EQH14" s="301"/>
      <c r="EQI14" s="301"/>
      <c r="EQJ14" s="301"/>
      <c r="EQK14" s="301"/>
      <c r="EQL14" s="301"/>
      <c r="EQM14" s="301"/>
      <c r="EQN14" s="301"/>
      <c r="EQO14" s="301"/>
      <c r="EQP14" s="301"/>
      <c r="EQQ14" s="301"/>
      <c r="EQR14" s="301"/>
      <c r="EQS14" s="301"/>
      <c r="EQT14" s="301"/>
      <c r="EQU14" s="301"/>
      <c r="EQV14" s="301"/>
      <c r="EQW14" s="301"/>
      <c r="EQX14" s="301"/>
      <c r="EQY14" s="301"/>
      <c r="EQZ14" s="301"/>
      <c r="ERA14" s="301"/>
      <c r="ERB14" s="301"/>
      <c r="ERC14" s="301"/>
      <c r="ERD14" s="301"/>
      <c r="ERE14" s="301"/>
      <c r="ERF14" s="301"/>
      <c r="ERG14" s="301"/>
      <c r="ERH14" s="301"/>
      <c r="ERI14" s="301"/>
      <c r="ERJ14" s="301"/>
      <c r="ERK14" s="301"/>
      <c r="ERL14" s="301"/>
      <c r="ERM14" s="301"/>
      <c r="ERN14" s="301"/>
      <c r="ERO14" s="301"/>
      <c r="ERP14" s="301"/>
      <c r="ERQ14" s="301"/>
      <c r="ERR14" s="301"/>
      <c r="ERS14" s="301"/>
      <c r="ERT14" s="301"/>
      <c r="ERU14" s="301"/>
      <c r="ERV14" s="301"/>
      <c r="ERW14" s="301"/>
      <c r="ERX14" s="301"/>
      <c r="ERY14" s="301"/>
      <c r="ERZ14" s="301"/>
      <c r="ESA14" s="301"/>
      <c r="ESB14" s="301"/>
      <c r="ESC14" s="301"/>
      <c r="ESD14" s="301"/>
      <c r="ESE14" s="301"/>
      <c r="ESF14" s="301"/>
      <c r="ESG14" s="301"/>
      <c r="ESH14" s="301"/>
      <c r="ESI14" s="301"/>
      <c r="ESJ14" s="301"/>
      <c r="ESK14" s="301"/>
      <c r="ESL14" s="301"/>
      <c r="ESM14" s="301"/>
      <c r="ESN14" s="301"/>
      <c r="ESO14" s="301"/>
      <c r="ESP14" s="301"/>
      <c r="ESQ14" s="301"/>
      <c r="ESR14" s="301"/>
      <c r="ESS14" s="301"/>
      <c r="EST14" s="301"/>
      <c r="ESU14" s="301"/>
      <c r="ESV14" s="301"/>
      <c r="ESW14" s="301"/>
      <c r="ESX14" s="301"/>
      <c r="ESY14" s="301"/>
      <c r="ESZ14" s="301"/>
      <c r="ETA14" s="301"/>
      <c r="ETB14" s="301"/>
      <c r="ETC14" s="301"/>
      <c r="ETD14" s="301"/>
      <c r="ETE14" s="301"/>
      <c r="ETF14" s="301"/>
      <c r="ETG14" s="301"/>
      <c r="ETH14" s="301"/>
      <c r="ETI14" s="301"/>
      <c r="ETJ14" s="301"/>
      <c r="ETK14" s="301"/>
      <c r="ETL14" s="301"/>
      <c r="ETM14" s="301"/>
      <c r="ETN14" s="301"/>
      <c r="ETO14" s="301"/>
      <c r="ETP14" s="301"/>
      <c r="ETQ14" s="301"/>
      <c r="ETR14" s="301"/>
      <c r="ETS14" s="301"/>
      <c r="ETT14" s="301"/>
      <c r="ETU14" s="301"/>
      <c r="ETV14" s="301"/>
      <c r="ETW14" s="301"/>
      <c r="ETX14" s="301"/>
      <c r="ETY14" s="301"/>
      <c r="ETZ14" s="301"/>
      <c r="EUA14" s="301"/>
      <c r="EUB14" s="301"/>
      <c r="EUC14" s="301"/>
      <c r="EUD14" s="301"/>
      <c r="EUE14" s="301"/>
      <c r="EUF14" s="301"/>
      <c r="EUG14" s="301"/>
      <c r="EUH14" s="301"/>
      <c r="EUI14" s="301"/>
      <c r="EUJ14" s="301"/>
      <c r="EUK14" s="301"/>
      <c r="EUL14" s="301"/>
      <c r="EUM14" s="301"/>
      <c r="EUN14" s="301"/>
      <c r="EUO14" s="301"/>
      <c r="EUP14" s="301"/>
      <c r="EUQ14" s="301"/>
      <c r="EUR14" s="301"/>
      <c r="EUS14" s="301"/>
      <c r="EUT14" s="301"/>
      <c r="EUU14" s="301"/>
      <c r="EUV14" s="301"/>
      <c r="EUW14" s="301"/>
      <c r="EUX14" s="301"/>
      <c r="EUY14" s="301"/>
      <c r="EUZ14" s="301"/>
      <c r="EVA14" s="301"/>
      <c r="EVB14" s="301"/>
      <c r="EVC14" s="301"/>
      <c r="EVD14" s="301"/>
      <c r="EVE14" s="301"/>
      <c r="EVF14" s="301"/>
      <c r="EVG14" s="301"/>
      <c r="EVH14" s="301"/>
      <c r="EVI14" s="301"/>
      <c r="EVJ14" s="301"/>
      <c r="EVK14" s="301"/>
      <c r="EVL14" s="301"/>
      <c r="EVM14" s="301"/>
      <c r="EVN14" s="301"/>
      <c r="EVO14" s="301"/>
      <c r="EVP14" s="301"/>
      <c r="EVQ14" s="301"/>
      <c r="EVR14" s="301"/>
      <c r="EVS14" s="301"/>
      <c r="EVT14" s="301"/>
      <c r="EVU14" s="301"/>
      <c r="EVV14" s="301"/>
      <c r="EVW14" s="301"/>
      <c r="EVX14" s="301"/>
      <c r="EVY14" s="301"/>
      <c r="EVZ14" s="301"/>
      <c r="EWA14" s="301"/>
      <c r="EWB14" s="301"/>
      <c r="EWC14" s="301"/>
      <c r="EWD14" s="301"/>
      <c r="EWE14" s="301"/>
      <c r="EWF14" s="301"/>
      <c r="EWG14" s="301"/>
      <c r="EWH14" s="301"/>
      <c r="EWI14" s="301"/>
      <c r="EWJ14" s="301"/>
      <c r="EWK14" s="301"/>
      <c r="EWL14" s="301"/>
      <c r="EWM14" s="301"/>
      <c r="EWN14" s="301"/>
      <c r="EWO14" s="301"/>
      <c r="EWP14" s="301"/>
    </row>
    <row r="15" spans="1:3994" s="108" customFormat="1" ht="36">
      <c r="A15" s="835"/>
      <c r="B15" s="95">
        <v>20</v>
      </c>
      <c r="C15" s="95" t="s">
        <v>192</v>
      </c>
      <c r="D15" s="96" t="s">
        <v>193</v>
      </c>
      <c r="E15" s="95" t="s">
        <v>194</v>
      </c>
      <c r="F15" s="96" t="s">
        <v>195</v>
      </c>
      <c r="G15" s="95" t="s">
        <v>196</v>
      </c>
      <c r="H15" s="97" t="s">
        <v>197</v>
      </c>
      <c r="I15" s="98" t="s">
        <v>198</v>
      </c>
      <c r="J15" s="98">
        <v>3033414</v>
      </c>
      <c r="K15" s="99" t="s">
        <v>221</v>
      </c>
      <c r="L15" s="100" t="s">
        <v>209</v>
      </c>
      <c r="M15" s="98">
        <v>5000035</v>
      </c>
      <c r="N15" s="99" t="s">
        <v>222</v>
      </c>
      <c r="O15" s="100" t="s">
        <v>209</v>
      </c>
      <c r="P15" s="101">
        <f>'[1]PROGRAMACION ANUAL -2012'!$AA$260</f>
        <v>1304</v>
      </c>
      <c r="Q15" s="110"/>
      <c r="R15" s="109"/>
      <c r="S15" s="104"/>
      <c r="T15" s="105"/>
      <c r="U15" s="106"/>
      <c r="V15" s="107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01"/>
      <c r="FP15" s="301"/>
      <c r="FQ15" s="301"/>
      <c r="FR15" s="301"/>
      <c r="FS15" s="301"/>
      <c r="FT15" s="301"/>
      <c r="FU15" s="301"/>
      <c r="FV15" s="301"/>
      <c r="FW15" s="301"/>
      <c r="FX15" s="301"/>
      <c r="FY15" s="301"/>
      <c r="FZ15" s="301"/>
      <c r="GA15" s="301"/>
      <c r="GB15" s="301"/>
      <c r="GC15" s="301"/>
      <c r="GD15" s="301"/>
      <c r="GE15" s="301"/>
      <c r="GF15" s="301"/>
      <c r="GG15" s="301"/>
      <c r="GH15" s="301"/>
      <c r="GI15" s="301"/>
      <c r="GJ15" s="301"/>
      <c r="GK15" s="301"/>
      <c r="GL15" s="301"/>
      <c r="GM15" s="301"/>
      <c r="GN15" s="301"/>
      <c r="GO15" s="301"/>
      <c r="GP15" s="301"/>
      <c r="GQ15" s="301"/>
      <c r="GR15" s="301"/>
      <c r="GS15" s="301"/>
      <c r="GT15" s="301"/>
      <c r="GU15" s="301"/>
      <c r="GV15" s="301"/>
      <c r="GW15" s="301"/>
      <c r="GX15" s="301"/>
      <c r="GY15" s="301"/>
      <c r="GZ15" s="301"/>
      <c r="HA15" s="301"/>
      <c r="HB15" s="301"/>
      <c r="HC15" s="301"/>
      <c r="HD15" s="301"/>
      <c r="HE15" s="301"/>
      <c r="HF15" s="301"/>
      <c r="HG15" s="301"/>
      <c r="HH15" s="301"/>
      <c r="HI15" s="301"/>
      <c r="HJ15" s="301"/>
      <c r="HK15" s="301"/>
      <c r="HL15" s="301"/>
      <c r="HM15" s="301"/>
      <c r="HN15" s="301"/>
      <c r="HO15" s="301"/>
      <c r="HP15" s="301"/>
      <c r="HQ15" s="301"/>
      <c r="HR15" s="301"/>
      <c r="HS15" s="301"/>
      <c r="HT15" s="301"/>
      <c r="HU15" s="301"/>
      <c r="HV15" s="301"/>
      <c r="HW15" s="301"/>
      <c r="HX15" s="301"/>
      <c r="HY15" s="301"/>
      <c r="HZ15" s="301"/>
      <c r="IA15" s="301"/>
      <c r="IB15" s="301"/>
      <c r="IC15" s="301"/>
      <c r="ID15" s="301"/>
      <c r="IE15" s="301"/>
      <c r="IF15" s="301"/>
      <c r="IG15" s="301"/>
      <c r="IH15" s="301"/>
      <c r="II15" s="301"/>
      <c r="IJ15" s="301"/>
      <c r="IK15" s="301"/>
      <c r="IL15" s="301"/>
      <c r="IM15" s="301"/>
      <c r="IN15" s="301"/>
      <c r="IO15" s="301"/>
      <c r="IP15" s="301"/>
      <c r="IQ15" s="301"/>
      <c r="IR15" s="301"/>
      <c r="IS15" s="301"/>
      <c r="IT15" s="301"/>
      <c r="IU15" s="301"/>
      <c r="IV15" s="301"/>
      <c r="IW15" s="301"/>
      <c r="IX15" s="301"/>
      <c r="IY15" s="301"/>
      <c r="IZ15" s="301"/>
      <c r="JA15" s="301"/>
      <c r="JB15" s="301"/>
      <c r="JC15" s="301"/>
      <c r="JD15" s="301"/>
      <c r="JE15" s="301"/>
      <c r="JF15" s="301"/>
      <c r="JG15" s="301"/>
      <c r="JH15" s="301"/>
      <c r="JI15" s="301"/>
      <c r="JJ15" s="301"/>
      <c r="JK15" s="301"/>
      <c r="JL15" s="301"/>
      <c r="JM15" s="301"/>
      <c r="JN15" s="301"/>
      <c r="JO15" s="301"/>
      <c r="JP15" s="301"/>
      <c r="JQ15" s="301"/>
      <c r="JR15" s="301"/>
      <c r="JS15" s="301"/>
      <c r="JT15" s="301"/>
      <c r="JU15" s="301"/>
      <c r="JV15" s="301"/>
      <c r="JW15" s="301"/>
      <c r="JX15" s="301"/>
      <c r="JY15" s="301"/>
      <c r="JZ15" s="301"/>
      <c r="KA15" s="301"/>
      <c r="KB15" s="301"/>
      <c r="KC15" s="301"/>
      <c r="KD15" s="301"/>
      <c r="KE15" s="301"/>
      <c r="KF15" s="301"/>
      <c r="KG15" s="301"/>
      <c r="KH15" s="301"/>
      <c r="KI15" s="301"/>
      <c r="KJ15" s="301"/>
      <c r="KK15" s="301"/>
      <c r="KL15" s="301"/>
      <c r="KM15" s="301"/>
      <c r="KN15" s="301"/>
      <c r="KO15" s="301"/>
      <c r="KP15" s="301"/>
      <c r="KQ15" s="301"/>
      <c r="KR15" s="301"/>
      <c r="KS15" s="301"/>
      <c r="KT15" s="301"/>
      <c r="KU15" s="301"/>
      <c r="KV15" s="301"/>
      <c r="KW15" s="301"/>
      <c r="KX15" s="301"/>
      <c r="KY15" s="301"/>
      <c r="KZ15" s="301"/>
      <c r="LA15" s="301"/>
      <c r="LB15" s="301"/>
      <c r="LC15" s="301"/>
      <c r="LD15" s="301"/>
      <c r="LE15" s="301"/>
      <c r="LF15" s="301"/>
      <c r="LG15" s="301"/>
      <c r="LH15" s="301"/>
      <c r="LI15" s="301"/>
      <c r="LJ15" s="301"/>
      <c r="LK15" s="301"/>
      <c r="LL15" s="301"/>
      <c r="LM15" s="301"/>
      <c r="LN15" s="301"/>
      <c r="LO15" s="301"/>
      <c r="LP15" s="301"/>
      <c r="LQ15" s="301"/>
      <c r="LR15" s="301"/>
      <c r="LS15" s="301"/>
      <c r="LT15" s="301"/>
      <c r="LU15" s="301"/>
      <c r="LV15" s="301"/>
      <c r="LW15" s="301"/>
      <c r="LX15" s="301"/>
      <c r="LY15" s="301"/>
      <c r="LZ15" s="301"/>
      <c r="MA15" s="301"/>
      <c r="MB15" s="301"/>
      <c r="MC15" s="301"/>
      <c r="MD15" s="301"/>
      <c r="ME15" s="301"/>
      <c r="MF15" s="301"/>
      <c r="MG15" s="301"/>
      <c r="MH15" s="301"/>
      <c r="MI15" s="301"/>
      <c r="MJ15" s="301"/>
      <c r="MK15" s="301"/>
      <c r="ML15" s="301"/>
      <c r="MM15" s="301"/>
      <c r="MN15" s="301"/>
      <c r="MO15" s="301"/>
      <c r="MP15" s="301"/>
      <c r="MQ15" s="301"/>
      <c r="MR15" s="301"/>
      <c r="MS15" s="301"/>
      <c r="MT15" s="301"/>
      <c r="MU15" s="301"/>
      <c r="MV15" s="301"/>
      <c r="MW15" s="301"/>
      <c r="MX15" s="301"/>
      <c r="MY15" s="301"/>
      <c r="MZ15" s="301"/>
      <c r="NA15" s="301"/>
      <c r="NB15" s="301"/>
      <c r="NC15" s="301"/>
      <c r="ND15" s="301"/>
      <c r="NE15" s="301"/>
      <c r="NF15" s="301"/>
      <c r="NG15" s="301"/>
      <c r="NH15" s="301"/>
      <c r="NI15" s="301"/>
      <c r="NJ15" s="301"/>
      <c r="NK15" s="301"/>
      <c r="NL15" s="301"/>
      <c r="NM15" s="301"/>
      <c r="NN15" s="301"/>
      <c r="NO15" s="301"/>
      <c r="NP15" s="301"/>
      <c r="NQ15" s="301"/>
      <c r="NR15" s="301"/>
      <c r="NS15" s="301"/>
      <c r="NT15" s="301"/>
      <c r="NU15" s="301"/>
      <c r="NV15" s="301"/>
      <c r="NW15" s="301"/>
      <c r="NX15" s="301"/>
      <c r="NY15" s="301"/>
      <c r="NZ15" s="301"/>
      <c r="OA15" s="301"/>
      <c r="OB15" s="301"/>
      <c r="OC15" s="301"/>
      <c r="OD15" s="301"/>
      <c r="OE15" s="301"/>
      <c r="OF15" s="301"/>
      <c r="OG15" s="301"/>
      <c r="OH15" s="301"/>
      <c r="OI15" s="301"/>
      <c r="OJ15" s="301"/>
      <c r="OK15" s="301"/>
      <c r="OL15" s="301"/>
      <c r="OM15" s="301"/>
      <c r="ON15" s="301"/>
      <c r="OO15" s="301"/>
      <c r="OP15" s="301"/>
      <c r="OQ15" s="301"/>
      <c r="OR15" s="301"/>
      <c r="OS15" s="301"/>
      <c r="OT15" s="301"/>
      <c r="OU15" s="301"/>
      <c r="OV15" s="301"/>
      <c r="OW15" s="301"/>
      <c r="OX15" s="301"/>
      <c r="OY15" s="301"/>
      <c r="OZ15" s="301"/>
      <c r="PA15" s="301"/>
      <c r="PB15" s="301"/>
      <c r="PC15" s="301"/>
      <c r="PD15" s="301"/>
      <c r="PE15" s="301"/>
      <c r="PF15" s="301"/>
      <c r="PG15" s="301"/>
      <c r="PH15" s="301"/>
      <c r="PI15" s="301"/>
      <c r="PJ15" s="301"/>
      <c r="PK15" s="301"/>
      <c r="PL15" s="301"/>
      <c r="PM15" s="301"/>
      <c r="PN15" s="301"/>
      <c r="PO15" s="301"/>
      <c r="PP15" s="301"/>
      <c r="PQ15" s="301"/>
      <c r="PR15" s="301"/>
      <c r="PS15" s="301"/>
      <c r="PT15" s="301"/>
      <c r="PU15" s="301"/>
      <c r="PV15" s="301"/>
      <c r="PW15" s="301"/>
      <c r="PX15" s="301"/>
      <c r="PY15" s="301"/>
      <c r="PZ15" s="301"/>
      <c r="QA15" s="301"/>
      <c r="QB15" s="301"/>
      <c r="QC15" s="301"/>
      <c r="QD15" s="301"/>
      <c r="QE15" s="301"/>
      <c r="QF15" s="301"/>
      <c r="QG15" s="301"/>
      <c r="QH15" s="301"/>
      <c r="QI15" s="301"/>
      <c r="QJ15" s="301"/>
      <c r="QK15" s="301"/>
      <c r="QL15" s="301"/>
      <c r="QM15" s="301"/>
      <c r="QN15" s="301"/>
      <c r="QO15" s="301"/>
      <c r="QP15" s="301"/>
      <c r="QQ15" s="301"/>
      <c r="QR15" s="301"/>
      <c r="QS15" s="301"/>
      <c r="QT15" s="301"/>
      <c r="QU15" s="301"/>
      <c r="QV15" s="301"/>
      <c r="QW15" s="301"/>
      <c r="QX15" s="301"/>
      <c r="QY15" s="301"/>
      <c r="QZ15" s="301"/>
      <c r="RA15" s="301"/>
      <c r="RB15" s="301"/>
      <c r="RC15" s="301"/>
      <c r="RD15" s="301"/>
      <c r="RE15" s="301"/>
      <c r="RF15" s="301"/>
      <c r="RG15" s="301"/>
      <c r="RH15" s="301"/>
      <c r="RI15" s="301"/>
      <c r="RJ15" s="301"/>
      <c r="RK15" s="301"/>
      <c r="RL15" s="301"/>
      <c r="RM15" s="301"/>
      <c r="RN15" s="301"/>
      <c r="RO15" s="301"/>
      <c r="RP15" s="301"/>
      <c r="RQ15" s="301"/>
      <c r="RR15" s="301"/>
      <c r="RS15" s="301"/>
      <c r="RT15" s="301"/>
      <c r="RU15" s="301"/>
      <c r="RV15" s="301"/>
      <c r="RW15" s="301"/>
      <c r="RX15" s="301"/>
      <c r="RY15" s="301"/>
      <c r="RZ15" s="301"/>
      <c r="SA15" s="301"/>
      <c r="SB15" s="301"/>
      <c r="SC15" s="301"/>
      <c r="SD15" s="301"/>
      <c r="SE15" s="301"/>
      <c r="SF15" s="301"/>
      <c r="SG15" s="301"/>
      <c r="SH15" s="301"/>
      <c r="SI15" s="301"/>
      <c r="SJ15" s="301"/>
      <c r="SK15" s="301"/>
      <c r="SL15" s="301"/>
      <c r="SM15" s="301"/>
      <c r="SN15" s="301"/>
      <c r="SO15" s="301"/>
      <c r="SP15" s="301"/>
      <c r="SQ15" s="301"/>
      <c r="SR15" s="301"/>
      <c r="SS15" s="301"/>
      <c r="ST15" s="301"/>
      <c r="SU15" s="301"/>
      <c r="SV15" s="301"/>
      <c r="SW15" s="301"/>
      <c r="SX15" s="301"/>
      <c r="SY15" s="301"/>
      <c r="SZ15" s="301"/>
      <c r="TA15" s="301"/>
      <c r="TB15" s="301"/>
      <c r="TC15" s="301"/>
      <c r="TD15" s="301"/>
      <c r="TE15" s="301"/>
      <c r="TF15" s="301"/>
      <c r="TG15" s="301"/>
      <c r="TH15" s="301"/>
      <c r="TI15" s="301"/>
      <c r="TJ15" s="301"/>
      <c r="TK15" s="301"/>
      <c r="TL15" s="301"/>
      <c r="TM15" s="301"/>
      <c r="TN15" s="301"/>
      <c r="TO15" s="301"/>
      <c r="TP15" s="301"/>
      <c r="TQ15" s="301"/>
      <c r="TR15" s="301"/>
      <c r="TS15" s="301"/>
      <c r="TT15" s="301"/>
      <c r="TU15" s="301"/>
      <c r="TV15" s="301"/>
      <c r="TW15" s="301"/>
      <c r="TX15" s="301"/>
      <c r="TY15" s="301"/>
      <c r="TZ15" s="301"/>
      <c r="UA15" s="301"/>
      <c r="UB15" s="301"/>
      <c r="UC15" s="301"/>
      <c r="UD15" s="301"/>
      <c r="UE15" s="301"/>
      <c r="UF15" s="301"/>
      <c r="UG15" s="301"/>
      <c r="UH15" s="301"/>
      <c r="UI15" s="301"/>
      <c r="UJ15" s="301"/>
      <c r="UK15" s="301"/>
      <c r="UL15" s="301"/>
      <c r="UM15" s="301"/>
      <c r="UN15" s="301"/>
      <c r="UO15" s="301"/>
      <c r="UP15" s="301"/>
      <c r="UQ15" s="301"/>
      <c r="UR15" s="301"/>
      <c r="US15" s="301"/>
      <c r="UT15" s="301"/>
      <c r="UU15" s="301"/>
      <c r="UV15" s="301"/>
      <c r="UW15" s="301"/>
      <c r="UX15" s="301"/>
      <c r="UY15" s="301"/>
      <c r="UZ15" s="301"/>
      <c r="VA15" s="301"/>
      <c r="VB15" s="301"/>
      <c r="VC15" s="301"/>
      <c r="VD15" s="301"/>
      <c r="VE15" s="301"/>
      <c r="VF15" s="301"/>
      <c r="VG15" s="301"/>
      <c r="VH15" s="301"/>
      <c r="VI15" s="301"/>
      <c r="VJ15" s="301"/>
      <c r="VK15" s="301"/>
      <c r="VL15" s="301"/>
      <c r="VM15" s="301"/>
      <c r="VN15" s="301"/>
      <c r="VO15" s="301"/>
      <c r="VP15" s="301"/>
      <c r="VQ15" s="301"/>
      <c r="VR15" s="301"/>
      <c r="VS15" s="301"/>
      <c r="VT15" s="301"/>
      <c r="VU15" s="301"/>
      <c r="VV15" s="301"/>
      <c r="VW15" s="301"/>
      <c r="VX15" s="301"/>
      <c r="VY15" s="301"/>
      <c r="VZ15" s="301"/>
      <c r="WA15" s="301"/>
      <c r="WB15" s="301"/>
      <c r="WC15" s="301"/>
      <c r="WD15" s="301"/>
      <c r="WE15" s="301"/>
      <c r="WF15" s="301"/>
      <c r="WG15" s="301"/>
      <c r="WH15" s="301"/>
      <c r="WI15" s="301"/>
      <c r="WJ15" s="301"/>
      <c r="WK15" s="301"/>
      <c r="WL15" s="301"/>
      <c r="WM15" s="301"/>
      <c r="WN15" s="301"/>
      <c r="WO15" s="301"/>
      <c r="WP15" s="301"/>
      <c r="WQ15" s="301"/>
      <c r="WR15" s="301"/>
      <c r="WS15" s="301"/>
      <c r="WT15" s="301"/>
      <c r="WU15" s="301"/>
      <c r="WV15" s="301"/>
      <c r="WW15" s="301"/>
      <c r="WX15" s="301"/>
      <c r="WY15" s="301"/>
      <c r="WZ15" s="301"/>
      <c r="XA15" s="301"/>
      <c r="XB15" s="301"/>
      <c r="XC15" s="301"/>
      <c r="XD15" s="301"/>
      <c r="XE15" s="301"/>
      <c r="XF15" s="301"/>
      <c r="XG15" s="301"/>
      <c r="XH15" s="301"/>
      <c r="XI15" s="301"/>
      <c r="XJ15" s="301"/>
      <c r="XK15" s="301"/>
      <c r="XL15" s="301"/>
      <c r="XM15" s="301"/>
      <c r="XN15" s="301"/>
      <c r="XO15" s="301"/>
      <c r="XP15" s="301"/>
      <c r="XQ15" s="301"/>
      <c r="XR15" s="301"/>
      <c r="XS15" s="301"/>
      <c r="XT15" s="301"/>
      <c r="XU15" s="301"/>
      <c r="XV15" s="301"/>
      <c r="XW15" s="301"/>
      <c r="XX15" s="301"/>
      <c r="XY15" s="301"/>
      <c r="XZ15" s="301"/>
      <c r="YA15" s="301"/>
      <c r="YB15" s="301"/>
      <c r="YC15" s="301"/>
      <c r="YD15" s="301"/>
      <c r="YE15" s="301"/>
      <c r="YF15" s="301"/>
      <c r="YG15" s="301"/>
      <c r="YH15" s="301"/>
      <c r="YI15" s="301"/>
      <c r="YJ15" s="301"/>
      <c r="YK15" s="301"/>
      <c r="YL15" s="301"/>
      <c r="YM15" s="301"/>
      <c r="YN15" s="301"/>
      <c r="YO15" s="301"/>
      <c r="YP15" s="301"/>
      <c r="YQ15" s="301"/>
      <c r="YR15" s="301"/>
      <c r="YS15" s="301"/>
      <c r="YT15" s="301"/>
      <c r="YU15" s="301"/>
      <c r="YV15" s="301"/>
      <c r="YW15" s="301"/>
      <c r="YX15" s="301"/>
      <c r="YY15" s="301"/>
      <c r="YZ15" s="301"/>
      <c r="ZA15" s="301"/>
      <c r="ZB15" s="301"/>
      <c r="ZC15" s="301"/>
      <c r="ZD15" s="301"/>
      <c r="ZE15" s="301"/>
      <c r="ZF15" s="301"/>
      <c r="ZG15" s="301"/>
      <c r="ZH15" s="301"/>
      <c r="ZI15" s="301"/>
      <c r="ZJ15" s="301"/>
      <c r="ZK15" s="301"/>
      <c r="ZL15" s="301"/>
      <c r="ZM15" s="301"/>
      <c r="ZN15" s="301"/>
      <c r="ZO15" s="301"/>
      <c r="ZP15" s="301"/>
      <c r="ZQ15" s="301"/>
      <c r="ZR15" s="301"/>
      <c r="ZS15" s="301"/>
      <c r="ZT15" s="301"/>
      <c r="ZU15" s="301"/>
      <c r="ZV15" s="301"/>
      <c r="ZW15" s="301"/>
      <c r="ZX15" s="301"/>
      <c r="ZY15" s="301"/>
      <c r="ZZ15" s="301"/>
      <c r="AAA15" s="301"/>
      <c r="AAB15" s="301"/>
      <c r="AAC15" s="301"/>
      <c r="AAD15" s="301"/>
      <c r="AAE15" s="301"/>
      <c r="AAF15" s="301"/>
      <c r="AAG15" s="301"/>
      <c r="AAH15" s="301"/>
      <c r="AAI15" s="301"/>
      <c r="AAJ15" s="301"/>
      <c r="AAK15" s="301"/>
      <c r="AAL15" s="301"/>
      <c r="AAM15" s="301"/>
      <c r="AAN15" s="301"/>
      <c r="AAO15" s="301"/>
      <c r="AAP15" s="301"/>
      <c r="AAQ15" s="301"/>
      <c r="AAR15" s="301"/>
      <c r="AAS15" s="301"/>
      <c r="AAT15" s="301"/>
      <c r="AAU15" s="301"/>
      <c r="AAV15" s="301"/>
      <c r="AAW15" s="301"/>
      <c r="AAX15" s="301"/>
      <c r="AAY15" s="301"/>
      <c r="AAZ15" s="301"/>
      <c r="ABA15" s="301"/>
      <c r="ABB15" s="301"/>
      <c r="ABC15" s="301"/>
      <c r="ABD15" s="301"/>
      <c r="ABE15" s="301"/>
      <c r="ABF15" s="301"/>
      <c r="ABG15" s="301"/>
      <c r="ABH15" s="301"/>
      <c r="ABI15" s="301"/>
      <c r="ABJ15" s="301"/>
      <c r="ABK15" s="301"/>
      <c r="ABL15" s="301"/>
      <c r="ABM15" s="301"/>
      <c r="ABN15" s="301"/>
      <c r="ABO15" s="301"/>
      <c r="ABP15" s="301"/>
      <c r="ABQ15" s="301"/>
      <c r="ABR15" s="301"/>
      <c r="ABS15" s="301"/>
      <c r="ABT15" s="301"/>
      <c r="ABU15" s="301"/>
      <c r="ABV15" s="301"/>
      <c r="ABW15" s="301"/>
      <c r="ABX15" s="301"/>
      <c r="ABY15" s="301"/>
      <c r="ABZ15" s="301"/>
      <c r="ACA15" s="301"/>
      <c r="ACB15" s="301"/>
      <c r="ACC15" s="301"/>
      <c r="ACD15" s="301"/>
      <c r="ACE15" s="301"/>
      <c r="ACF15" s="301"/>
      <c r="ACG15" s="301"/>
      <c r="ACH15" s="301"/>
      <c r="ACI15" s="301"/>
      <c r="ACJ15" s="301"/>
      <c r="ACK15" s="301"/>
      <c r="ACL15" s="301"/>
      <c r="ACM15" s="301"/>
      <c r="ACN15" s="301"/>
      <c r="ACO15" s="301"/>
      <c r="ACP15" s="301"/>
      <c r="ACQ15" s="301"/>
      <c r="ACR15" s="301"/>
      <c r="ACS15" s="301"/>
      <c r="ACT15" s="301"/>
      <c r="ACU15" s="301"/>
      <c r="ACV15" s="301"/>
      <c r="ACW15" s="301"/>
      <c r="ACX15" s="301"/>
      <c r="ACY15" s="301"/>
      <c r="ACZ15" s="301"/>
      <c r="ADA15" s="301"/>
      <c r="ADB15" s="301"/>
      <c r="ADC15" s="301"/>
      <c r="ADD15" s="301"/>
      <c r="ADE15" s="301"/>
      <c r="ADF15" s="301"/>
      <c r="ADG15" s="301"/>
      <c r="ADH15" s="301"/>
      <c r="ADI15" s="301"/>
      <c r="ADJ15" s="301"/>
      <c r="ADK15" s="301"/>
      <c r="ADL15" s="301"/>
      <c r="ADM15" s="301"/>
      <c r="ADN15" s="301"/>
      <c r="ADO15" s="301"/>
      <c r="ADP15" s="301"/>
      <c r="ADQ15" s="301"/>
      <c r="ADR15" s="301"/>
      <c r="ADS15" s="301"/>
      <c r="ADT15" s="301"/>
      <c r="ADU15" s="301"/>
      <c r="ADV15" s="301"/>
      <c r="ADW15" s="301"/>
      <c r="ADX15" s="301"/>
      <c r="ADY15" s="301"/>
      <c r="ADZ15" s="301"/>
      <c r="AEA15" s="301"/>
      <c r="AEB15" s="301"/>
      <c r="AEC15" s="301"/>
      <c r="AED15" s="301"/>
      <c r="AEE15" s="301"/>
      <c r="AEF15" s="301"/>
      <c r="AEG15" s="301"/>
      <c r="AEH15" s="301"/>
      <c r="AEI15" s="301"/>
      <c r="AEJ15" s="301"/>
      <c r="AEK15" s="301"/>
      <c r="AEL15" s="301"/>
      <c r="AEM15" s="301"/>
      <c r="AEN15" s="301"/>
      <c r="AEO15" s="301"/>
      <c r="AEP15" s="301"/>
      <c r="AEQ15" s="301"/>
      <c r="AER15" s="301"/>
      <c r="AES15" s="301"/>
      <c r="AET15" s="301"/>
      <c r="AEU15" s="301"/>
      <c r="AEV15" s="301"/>
      <c r="AEW15" s="301"/>
      <c r="AEX15" s="301"/>
      <c r="AEY15" s="301"/>
      <c r="AEZ15" s="301"/>
      <c r="AFA15" s="301"/>
      <c r="AFB15" s="301"/>
      <c r="AFC15" s="301"/>
      <c r="AFD15" s="301"/>
      <c r="AFE15" s="301"/>
      <c r="AFF15" s="301"/>
      <c r="AFG15" s="301"/>
      <c r="AFH15" s="301"/>
      <c r="AFI15" s="301"/>
      <c r="AFJ15" s="301"/>
      <c r="AFK15" s="301"/>
      <c r="AFL15" s="301"/>
      <c r="AFM15" s="301"/>
      <c r="AFN15" s="301"/>
      <c r="AFO15" s="301"/>
      <c r="AFP15" s="301"/>
      <c r="AFQ15" s="301"/>
      <c r="AFR15" s="301"/>
      <c r="AFS15" s="301"/>
      <c r="AFT15" s="301"/>
      <c r="AFU15" s="301"/>
      <c r="AFV15" s="301"/>
      <c r="AFW15" s="301"/>
      <c r="AFX15" s="301"/>
      <c r="AFY15" s="301"/>
      <c r="AFZ15" s="301"/>
      <c r="AGA15" s="301"/>
      <c r="AGB15" s="301"/>
      <c r="AGC15" s="301"/>
      <c r="AGD15" s="301"/>
      <c r="AGE15" s="301"/>
      <c r="AGF15" s="301"/>
      <c r="AGG15" s="301"/>
      <c r="AGH15" s="301"/>
      <c r="AGI15" s="301"/>
      <c r="AGJ15" s="301"/>
      <c r="AGK15" s="301"/>
      <c r="AGL15" s="301"/>
      <c r="AGM15" s="301"/>
      <c r="AGN15" s="301"/>
      <c r="AGO15" s="301"/>
      <c r="AGP15" s="301"/>
      <c r="AGQ15" s="301"/>
      <c r="AGR15" s="301"/>
      <c r="AGS15" s="301"/>
      <c r="AGT15" s="301"/>
      <c r="AGU15" s="301"/>
      <c r="AGV15" s="301"/>
      <c r="AGW15" s="301"/>
      <c r="AGX15" s="301"/>
      <c r="AGY15" s="301"/>
      <c r="AGZ15" s="301"/>
      <c r="AHA15" s="301"/>
      <c r="AHB15" s="301"/>
      <c r="AHC15" s="301"/>
      <c r="AHD15" s="301"/>
      <c r="AHE15" s="301"/>
      <c r="AHF15" s="301"/>
      <c r="AHG15" s="301"/>
      <c r="AHH15" s="301"/>
      <c r="AHI15" s="301"/>
      <c r="AHJ15" s="301"/>
      <c r="AHK15" s="301"/>
      <c r="AHL15" s="301"/>
      <c r="AHM15" s="301"/>
      <c r="AHN15" s="301"/>
      <c r="AHO15" s="301"/>
      <c r="AHP15" s="301"/>
      <c r="AHQ15" s="301"/>
      <c r="AHR15" s="301"/>
      <c r="AHS15" s="301"/>
      <c r="AHT15" s="301"/>
      <c r="AHU15" s="301"/>
      <c r="AHV15" s="301"/>
      <c r="AHW15" s="301"/>
      <c r="AHX15" s="301"/>
      <c r="AHY15" s="301"/>
      <c r="AHZ15" s="301"/>
      <c r="AIA15" s="301"/>
      <c r="AIB15" s="301"/>
      <c r="AIC15" s="301"/>
      <c r="AID15" s="301"/>
      <c r="AIE15" s="301"/>
      <c r="AIF15" s="301"/>
      <c r="AIG15" s="301"/>
      <c r="AIH15" s="301"/>
      <c r="AII15" s="301"/>
      <c r="AIJ15" s="301"/>
      <c r="AIK15" s="301"/>
      <c r="AIL15" s="301"/>
      <c r="AIM15" s="301"/>
      <c r="AIN15" s="301"/>
      <c r="AIO15" s="301"/>
      <c r="AIP15" s="301"/>
      <c r="AIQ15" s="301"/>
      <c r="AIR15" s="301"/>
      <c r="AIS15" s="301"/>
      <c r="AIT15" s="301"/>
      <c r="AIU15" s="301"/>
      <c r="AIV15" s="301"/>
      <c r="AIW15" s="301"/>
      <c r="AIX15" s="301"/>
      <c r="AIY15" s="301"/>
      <c r="AIZ15" s="301"/>
      <c r="AJA15" s="301"/>
      <c r="AJB15" s="301"/>
      <c r="AJC15" s="301"/>
      <c r="AJD15" s="301"/>
      <c r="AJE15" s="301"/>
      <c r="AJF15" s="301"/>
      <c r="AJG15" s="301"/>
      <c r="AJH15" s="301"/>
      <c r="AJI15" s="301"/>
      <c r="AJJ15" s="301"/>
      <c r="AJK15" s="301"/>
      <c r="AJL15" s="301"/>
      <c r="AJM15" s="301"/>
      <c r="AJN15" s="301"/>
      <c r="AJO15" s="301"/>
      <c r="AJP15" s="301"/>
      <c r="AJQ15" s="301"/>
      <c r="AJR15" s="301"/>
      <c r="AJS15" s="301"/>
      <c r="AJT15" s="301"/>
      <c r="AJU15" s="301"/>
      <c r="AJV15" s="301"/>
      <c r="AJW15" s="301"/>
      <c r="AJX15" s="301"/>
      <c r="AJY15" s="301"/>
      <c r="AJZ15" s="301"/>
      <c r="AKA15" s="301"/>
      <c r="AKB15" s="301"/>
      <c r="AKC15" s="301"/>
      <c r="AKD15" s="301"/>
      <c r="AKE15" s="301"/>
      <c r="AKF15" s="301"/>
      <c r="AKG15" s="301"/>
      <c r="AKH15" s="301"/>
      <c r="AKI15" s="301"/>
      <c r="AKJ15" s="301"/>
      <c r="AKK15" s="301"/>
      <c r="AKL15" s="301"/>
      <c r="AKM15" s="301"/>
      <c r="AKN15" s="301"/>
      <c r="AKO15" s="301"/>
      <c r="AKP15" s="301"/>
      <c r="AKQ15" s="301"/>
      <c r="AKR15" s="301"/>
      <c r="AKS15" s="301"/>
      <c r="AKT15" s="301"/>
      <c r="AKU15" s="301"/>
      <c r="AKV15" s="301"/>
      <c r="AKW15" s="301"/>
      <c r="AKX15" s="301"/>
      <c r="AKY15" s="301"/>
      <c r="AKZ15" s="301"/>
      <c r="ALA15" s="301"/>
      <c r="ALB15" s="301"/>
      <c r="ALC15" s="301"/>
      <c r="ALD15" s="301"/>
      <c r="ALE15" s="301"/>
      <c r="ALF15" s="301"/>
      <c r="ALG15" s="301"/>
      <c r="ALH15" s="301"/>
      <c r="ALI15" s="301"/>
      <c r="ALJ15" s="301"/>
      <c r="ALK15" s="301"/>
      <c r="ALL15" s="301"/>
      <c r="ALM15" s="301"/>
      <c r="ALN15" s="301"/>
      <c r="ALO15" s="301"/>
      <c r="ALP15" s="301"/>
      <c r="ALQ15" s="301"/>
      <c r="ALR15" s="301"/>
      <c r="ALS15" s="301"/>
      <c r="ALT15" s="301"/>
      <c r="ALU15" s="301"/>
      <c r="ALV15" s="301"/>
      <c r="ALW15" s="301"/>
      <c r="ALX15" s="301"/>
      <c r="ALY15" s="301"/>
      <c r="ALZ15" s="301"/>
      <c r="AMA15" s="301"/>
      <c r="AMB15" s="301"/>
      <c r="AMC15" s="301"/>
      <c r="AMD15" s="301"/>
      <c r="AME15" s="301"/>
      <c r="AMF15" s="301"/>
      <c r="AMG15" s="301"/>
      <c r="AMH15" s="301"/>
      <c r="AMI15" s="301"/>
      <c r="AMJ15" s="301"/>
      <c r="AMK15" s="301"/>
      <c r="AML15" s="301"/>
      <c r="AMM15" s="301"/>
      <c r="AMN15" s="301"/>
      <c r="AMO15" s="301"/>
      <c r="AMP15" s="301"/>
      <c r="AMQ15" s="301"/>
      <c r="AMR15" s="301"/>
      <c r="AMS15" s="301"/>
      <c r="AMT15" s="301"/>
      <c r="AMU15" s="301"/>
      <c r="AMV15" s="301"/>
      <c r="AMW15" s="301"/>
      <c r="AMX15" s="301"/>
      <c r="AMY15" s="301"/>
      <c r="AMZ15" s="301"/>
      <c r="ANA15" s="301"/>
      <c r="ANB15" s="301"/>
      <c r="ANC15" s="301"/>
      <c r="AND15" s="301"/>
      <c r="ANE15" s="301"/>
      <c r="ANF15" s="301"/>
      <c r="ANG15" s="301"/>
      <c r="ANH15" s="301"/>
      <c r="ANI15" s="301"/>
      <c r="ANJ15" s="301"/>
      <c r="ANK15" s="301"/>
      <c r="ANL15" s="301"/>
      <c r="ANM15" s="301"/>
      <c r="ANN15" s="301"/>
      <c r="ANO15" s="301"/>
      <c r="ANP15" s="301"/>
      <c r="ANQ15" s="301"/>
      <c r="ANR15" s="301"/>
      <c r="ANS15" s="301"/>
      <c r="ANT15" s="301"/>
      <c r="ANU15" s="301"/>
      <c r="ANV15" s="301"/>
      <c r="ANW15" s="301"/>
      <c r="ANX15" s="301"/>
      <c r="ANY15" s="301"/>
      <c r="ANZ15" s="301"/>
      <c r="AOA15" s="301"/>
      <c r="AOB15" s="301"/>
      <c r="AOC15" s="301"/>
      <c r="AOD15" s="301"/>
      <c r="AOE15" s="301"/>
      <c r="AOF15" s="301"/>
      <c r="AOG15" s="301"/>
      <c r="AOH15" s="301"/>
      <c r="AOI15" s="301"/>
      <c r="AOJ15" s="301"/>
      <c r="AOK15" s="301"/>
      <c r="AOL15" s="301"/>
      <c r="AOM15" s="301"/>
      <c r="AON15" s="301"/>
      <c r="AOO15" s="301"/>
      <c r="AOP15" s="301"/>
      <c r="AOQ15" s="301"/>
      <c r="AOR15" s="301"/>
      <c r="AOS15" s="301"/>
      <c r="AOT15" s="301"/>
      <c r="AOU15" s="301"/>
      <c r="AOV15" s="301"/>
      <c r="AOW15" s="301"/>
      <c r="AOX15" s="301"/>
      <c r="AOY15" s="301"/>
      <c r="AOZ15" s="301"/>
      <c r="APA15" s="301"/>
      <c r="APB15" s="301"/>
      <c r="APC15" s="301"/>
      <c r="APD15" s="301"/>
      <c r="APE15" s="301"/>
      <c r="APF15" s="301"/>
      <c r="APG15" s="301"/>
      <c r="APH15" s="301"/>
      <c r="API15" s="301"/>
      <c r="APJ15" s="301"/>
      <c r="APK15" s="301"/>
      <c r="APL15" s="301"/>
      <c r="APM15" s="301"/>
      <c r="APN15" s="301"/>
      <c r="APO15" s="301"/>
      <c r="APP15" s="301"/>
      <c r="APQ15" s="301"/>
      <c r="APR15" s="301"/>
      <c r="APS15" s="301"/>
      <c r="APT15" s="301"/>
      <c r="APU15" s="301"/>
      <c r="APV15" s="301"/>
      <c r="APW15" s="301"/>
      <c r="APX15" s="301"/>
      <c r="APY15" s="301"/>
      <c r="APZ15" s="301"/>
      <c r="AQA15" s="301"/>
      <c r="AQB15" s="301"/>
      <c r="AQC15" s="301"/>
      <c r="AQD15" s="301"/>
      <c r="AQE15" s="301"/>
      <c r="AQF15" s="301"/>
      <c r="AQG15" s="301"/>
      <c r="AQH15" s="301"/>
      <c r="AQI15" s="301"/>
      <c r="AQJ15" s="301"/>
      <c r="AQK15" s="301"/>
      <c r="AQL15" s="301"/>
      <c r="AQM15" s="301"/>
      <c r="AQN15" s="301"/>
      <c r="AQO15" s="301"/>
      <c r="AQP15" s="301"/>
      <c r="AQQ15" s="301"/>
      <c r="AQR15" s="301"/>
      <c r="AQS15" s="301"/>
      <c r="AQT15" s="301"/>
      <c r="AQU15" s="301"/>
      <c r="AQV15" s="301"/>
      <c r="AQW15" s="301"/>
      <c r="AQX15" s="301"/>
      <c r="AQY15" s="301"/>
      <c r="AQZ15" s="301"/>
      <c r="ARA15" s="301"/>
      <c r="ARB15" s="301"/>
      <c r="ARC15" s="301"/>
      <c r="ARD15" s="301"/>
      <c r="ARE15" s="301"/>
      <c r="ARF15" s="301"/>
      <c r="ARG15" s="301"/>
      <c r="ARH15" s="301"/>
      <c r="ARI15" s="301"/>
      <c r="ARJ15" s="301"/>
      <c r="ARK15" s="301"/>
      <c r="ARL15" s="301"/>
      <c r="ARM15" s="301"/>
      <c r="ARN15" s="301"/>
      <c r="ARO15" s="301"/>
      <c r="ARP15" s="301"/>
      <c r="ARQ15" s="301"/>
      <c r="ARR15" s="301"/>
      <c r="ARS15" s="301"/>
      <c r="ART15" s="301"/>
      <c r="ARU15" s="301"/>
      <c r="ARV15" s="301"/>
      <c r="ARW15" s="301"/>
      <c r="ARX15" s="301"/>
      <c r="ARY15" s="301"/>
      <c r="ARZ15" s="301"/>
      <c r="ASA15" s="301"/>
      <c r="ASB15" s="301"/>
      <c r="ASC15" s="301"/>
      <c r="ASD15" s="301"/>
      <c r="ASE15" s="301"/>
      <c r="ASF15" s="301"/>
      <c r="ASG15" s="301"/>
      <c r="ASH15" s="301"/>
      <c r="ASI15" s="301"/>
      <c r="ASJ15" s="301"/>
      <c r="ASK15" s="301"/>
      <c r="ASL15" s="301"/>
      <c r="ASM15" s="301"/>
      <c r="ASN15" s="301"/>
      <c r="ASO15" s="301"/>
      <c r="ASP15" s="301"/>
      <c r="ASQ15" s="301"/>
      <c r="ASR15" s="301"/>
      <c r="ASS15" s="301"/>
      <c r="AST15" s="301"/>
      <c r="ASU15" s="301"/>
      <c r="ASV15" s="301"/>
      <c r="ASW15" s="301"/>
      <c r="ASX15" s="301"/>
      <c r="ASY15" s="301"/>
      <c r="ASZ15" s="301"/>
      <c r="ATA15" s="301"/>
      <c r="ATB15" s="301"/>
      <c r="ATC15" s="301"/>
      <c r="ATD15" s="301"/>
      <c r="ATE15" s="301"/>
      <c r="ATF15" s="301"/>
      <c r="ATG15" s="301"/>
      <c r="ATH15" s="301"/>
      <c r="ATI15" s="301"/>
      <c r="ATJ15" s="301"/>
      <c r="ATK15" s="301"/>
      <c r="ATL15" s="301"/>
      <c r="ATM15" s="301"/>
      <c r="ATN15" s="301"/>
      <c r="ATO15" s="301"/>
      <c r="ATP15" s="301"/>
      <c r="ATQ15" s="301"/>
      <c r="ATR15" s="301"/>
      <c r="ATS15" s="301"/>
      <c r="ATT15" s="301"/>
      <c r="ATU15" s="301"/>
      <c r="ATV15" s="301"/>
      <c r="ATW15" s="301"/>
      <c r="ATX15" s="301"/>
      <c r="ATY15" s="301"/>
      <c r="ATZ15" s="301"/>
      <c r="AUA15" s="301"/>
      <c r="AUB15" s="301"/>
      <c r="AUC15" s="301"/>
      <c r="AUD15" s="301"/>
      <c r="AUE15" s="301"/>
      <c r="AUF15" s="301"/>
      <c r="AUG15" s="301"/>
      <c r="AUH15" s="301"/>
      <c r="AUI15" s="301"/>
      <c r="AUJ15" s="301"/>
      <c r="AUK15" s="301"/>
      <c r="AUL15" s="301"/>
      <c r="AUM15" s="301"/>
      <c r="AUN15" s="301"/>
      <c r="AUO15" s="301"/>
      <c r="AUP15" s="301"/>
      <c r="AUQ15" s="301"/>
      <c r="AUR15" s="301"/>
      <c r="AUS15" s="301"/>
      <c r="AUT15" s="301"/>
      <c r="AUU15" s="301"/>
      <c r="AUV15" s="301"/>
      <c r="AUW15" s="301"/>
      <c r="AUX15" s="301"/>
      <c r="AUY15" s="301"/>
      <c r="AUZ15" s="301"/>
      <c r="AVA15" s="301"/>
      <c r="AVB15" s="301"/>
      <c r="AVC15" s="301"/>
      <c r="AVD15" s="301"/>
      <c r="AVE15" s="301"/>
      <c r="AVF15" s="301"/>
      <c r="AVG15" s="301"/>
      <c r="AVH15" s="301"/>
      <c r="AVI15" s="301"/>
      <c r="AVJ15" s="301"/>
      <c r="AVK15" s="301"/>
      <c r="AVL15" s="301"/>
      <c r="AVM15" s="301"/>
      <c r="AVN15" s="301"/>
      <c r="AVO15" s="301"/>
      <c r="AVP15" s="301"/>
      <c r="AVQ15" s="301"/>
      <c r="AVR15" s="301"/>
      <c r="AVS15" s="301"/>
      <c r="AVT15" s="301"/>
      <c r="AVU15" s="301"/>
      <c r="AVV15" s="301"/>
      <c r="AVW15" s="301"/>
      <c r="AVX15" s="301"/>
      <c r="AVY15" s="301"/>
      <c r="AVZ15" s="301"/>
      <c r="AWA15" s="301"/>
      <c r="AWB15" s="301"/>
      <c r="AWC15" s="301"/>
      <c r="AWD15" s="301"/>
      <c r="AWE15" s="301"/>
      <c r="AWF15" s="301"/>
      <c r="AWG15" s="301"/>
      <c r="AWH15" s="301"/>
      <c r="AWI15" s="301"/>
      <c r="AWJ15" s="301"/>
      <c r="AWK15" s="301"/>
      <c r="AWL15" s="301"/>
      <c r="AWM15" s="301"/>
      <c r="AWN15" s="301"/>
      <c r="AWO15" s="301"/>
      <c r="AWP15" s="301"/>
      <c r="AWQ15" s="301"/>
      <c r="AWR15" s="301"/>
      <c r="AWS15" s="301"/>
      <c r="AWT15" s="301"/>
      <c r="AWU15" s="301"/>
      <c r="AWV15" s="301"/>
      <c r="AWW15" s="301"/>
      <c r="AWX15" s="301"/>
      <c r="AWY15" s="301"/>
      <c r="AWZ15" s="301"/>
      <c r="AXA15" s="301"/>
      <c r="AXB15" s="301"/>
      <c r="AXC15" s="301"/>
      <c r="AXD15" s="301"/>
      <c r="AXE15" s="301"/>
      <c r="AXF15" s="301"/>
      <c r="AXG15" s="301"/>
      <c r="AXH15" s="301"/>
      <c r="AXI15" s="301"/>
      <c r="AXJ15" s="301"/>
      <c r="AXK15" s="301"/>
      <c r="AXL15" s="301"/>
      <c r="AXM15" s="301"/>
      <c r="AXN15" s="301"/>
      <c r="AXO15" s="301"/>
      <c r="AXP15" s="301"/>
      <c r="AXQ15" s="301"/>
      <c r="AXR15" s="301"/>
      <c r="AXS15" s="301"/>
      <c r="AXT15" s="301"/>
      <c r="AXU15" s="301"/>
      <c r="AXV15" s="301"/>
      <c r="AXW15" s="301"/>
      <c r="AXX15" s="301"/>
      <c r="AXY15" s="301"/>
      <c r="AXZ15" s="301"/>
      <c r="AYA15" s="301"/>
      <c r="AYB15" s="301"/>
      <c r="AYC15" s="301"/>
      <c r="AYD15" s="301"/>
      <c r="AYE15" s="301"/>
      <c r="AYF15" s="301"/>
      <c r="AYG15" s="301"/>
      <c r="AYH15" s="301"/>
      <c r="AYI15" s="301"/>
      <c r="AYJ15" s="301"/>
      <c r="AYK15" s="301"/>
      <c r="AYL15" s="301"/>
      <c r="AYM15" s="301"/>
      <c r="AYN15" s="301"/>
      <c r="AYO15" s="301"/>
      <c r="AYP15" s="301"/>
      <c r="AYQ15" s="301"/>
      <c r="AYR15" s="301"/>
      <c r="AYS15" s="301"/>
      <c r="AYT15" s="301"/>
      <c r="AYU15" s="301"/>
      <c r="AYV15" s="301"/>
      <c r="AYW15" s="301"/>
      <c r="AYX15" s="301"/>
      <c r="AYY15" s="301"/>
      <c r="AYZ15" s="301"/>
      <c r="AZA15" s="301"/>
      <c r="AZB15" s="301"/>
      <c r="AZC15" s="301"/>
      <c r="AZD15" s="301"/>
      <c r="AZE15" s="301"/>
      <c r="AZF15" s="301"/>
      <c r="AZG15" s="301"/>
      <c r="AZH15" s="301"/>
      <c r="AZI15" s="301"/>
      <c r="AZJ15" s="301"/>
      <c r="AZK15" s="301"/>
      <c r="AZL15" s="301"/>
      <c r="AZM15" s="301"/>
      <c r="AZN15" s="301"/>
      <c r="AZO15" s="301"/>
      <c r="AZP15" s="301"/>
      <c r="AZQ15" s="301"/>
      <c r="AZR15" s="301"/>
      <c r="AZS15" s="301"/>
      <c r="AZT15" s="301"/>
      <c r="AZU15" s="301"/>
      <c r="AZV15" s="301"/>
      <c r="AZW15" s="301"/>
      <c r="AZX15" s="301"/>
      <c r="AZY15" s="301"/>
      <c r="AZZ15" s="301"/>
      <c r="BAA15" s="301"/>
      <c r="BAB15" s="301"/>
      <c r="BAC15" s="301"/>
      <c r="BAD15" s="301"/>
      <c r="BAE15" s="301"/>
      <c r="BAF15" s="301"/>
      <c r="BAG15" s="301"/>
      <c r="BAH15" s="301"/>
      <c r="BAI15" s="301"/>
      <c r="BAJ15" s="301"/>
      <c r="BAK15" s="301"/>
      <c r="BAL15" s="301"/>
      <c r="BAM15" s="301"/>
      <c r="BAN15" s="301"/>
      <c r="BAO15" s="301"/>
      <c r="BAP15" s="301"/>
      <c r="BAQ15" s="301"/>
      <c r="BAR15" s="301"/>
      <c r="BAS15" s="301"/>
      <c r="BAT15" s="301"/>
      <c r="BAU15" s="301"/>
      <c r="BAV15" s="301"/>
      <c r="BAW15" s="301"/>
      <c r="BAX15" s="301"/>
      <c r="BAY15" s="301"/>
      <c r="BAZ15" s="301"/>
      <c r="BBA15" s="301"/>
      <c r="BBB15" s="301"/>
      <c r="BBC15" s="301"/>
      <c r="BBD15" s="301"/>
      <c r="BBE15" s="301"/>
      <c r="BBF15" s="301"/>
      <c r="BBG15" s="301"/>
      <c r="BBH15" s="301"/>
      <c r="BBI15" s="301"/>
      <c r="BBJ15" s="301"/>
      <c r="BBK15" s="301"/>
      <c r="BBL15" s="301"/>
      <c r="BBM15" s="301"/>
      <c r="BBN15" s="301"/>
      <c r="BBO15" s="301"/>
      <c r="BBP15" s="301"/>
      <c r="BBQ15" s="301"/>
      <c r="BBR15" s="301"/>
      <c r="BBS15" s="301"/>
      <c r="BBT15" s="301"/>
      <c r="BBU15" s="301"/>
      <c r="BBV15" s="301"/>
      <c r="BBW15" s="301"/>
      <c r="BBX15" s="301"/>
      <c r="BBY15" s="301"/>
      <c r="BBZ15" s="301"/>
      <c r="BCA15" s="301"/>
      <c r="BCB15" s="301"/>
      <c r="BCC15" s="301"/>
      <c r="BCD15" s="301"/>
      <c r="BCE15" s="301"/>
      <c r="BCF15" s="301"/>
      <c r="BCG15" s="301"/>
      <c r="BCH15" s="301"/>
      <c r="BCI15" s="301"/>
      <c r="BCJ15" s="301"/>
      <c r="BCK15" s="301"/>
      <c r="BCL15" s="301"/>
      <c r="BCM15" s="301"/>
      <c r="BCN15" s="301"/>
      <c r="BCO15" s="301"/>
      <c r="BCP15" s="301"/>
      <c r="BCQ15" s="301"/>
      <c r="BCR15" s="301"/>
      <c r="BCS15" s="301"/>
      <c r="BCT15" s="301"/>
      <c r="BCU15" s="301"/>
      <c r="BCV15" s="301"/>
      <c r="BCW15" s="301"/>
      <c r="BCX15" s="301"/>
      <c r="BCY15" s="301"/>
      <c r="BCZ15" s="301"/>
      <c r="BDA15" s="301"/>
      <c r="BDB15" s="301"/>
      <c r="BDC15" s="301"/>
      <c r="BDD15" s="301"/>
      <c r="BDE15" s="301"/>
      <c r="BDF15" s="301"/>
      <c r="BDG15" s="301"/>
      <c r="BDH15" s="301"/>
      <c r="BDI15" s="301"/>
      <c r="BDJ15" s="301"/>
      <c r="BDK15" s="301"/>
      <c r="BDL15" s="301"/>
      <c r="BDM15" s="301"/>
      <c r="BDN15" s="301"/>
      <c r="BDO15" s="301"/>
      <c r="BDP15" s="301"/>
      <c r="BDQ15" s="301"/>
      <c r="BDR15" s="301"/>
      <c r="BDS15" s="301"/>
      <c r="BDT15" s="301"/>
      <c r="BDU15" s="301"/>
      <c r="BDV15" s="301"/>
      <c r="BDW15" s="301"/>
      <c r="BDX15" s="301"/>
      <c r="BDY15" s="301"/>
      <c r="BDZ15" s="301"/>
      <c r="BEA15" s="301"/>
      <c r="BEB15" s="301"/>
      <c r="BEC15" s="301"/>
      <c r="BED15" s="301"/>
      <c r="BEE15" s="301"/>
      <c r="BEF15" s="301"/>
      <c r="BEG15" s="301"/>
      <c r="BEH15" s="301"/>
      <c r="BEI15" s="301"/>
      <c r="BEJ15" s="301"/>
      <c r="BEK15" s="301"/>
      <c r="BEL15" s="301"/>
      <c r="BEM15" s="301"/>
      <c r="BEN15" s="301"/>
      <c r="BEO15" s="301"/>
      <c r="BEP15" s="301"/>
      <c r="BEQ15" s="301"/>
      <c r="BER15" s="301"/>
      <c r="BES15" s="301"/>
      <c r="BET15" s="301"/>
      <c r="BEU15" s="301"/>
      <c r="BEV15" s="301"/>
      <c r="BEW15" s="301"/>
      <c r="BEX15" s="301"/>
      <c r="BEY15" s="301"/>
      <c r="BEZ15" s="301"/>
      <c r="BFA15" s="301"/>
      <c r="BFB15" s="301"/>
      <c r="BFC15" s="301"/>
      <c r="BFD15" s="301"/>
      <c r="BFE15" s="301"/>
      <c r="BFF15" s="301"/>
      <c r="BFG15" s="301"/>
      <c r="BFH15" s="301"/>
      <c r="BFI15" s="301"/>
      <c r="BFJ15" s="301"/>
      <c r="BFK15" s="301"/>
      <c r="BFL15" s="301"/>
      <c r="BFM15" s="301"/>
      <c r="BFN15" s="301"/>
      <c r="BFO15" s="301"/>
      <c r="BFP15" s="301"/>
      <c r="BFQ15" s="301"/>
      <c r="BFR15" s="301"/>
      <c r="BFS15" s="301"/>
      <c r="BFT15" s="301"/>
      <c r="BFU15" s="301"/>
      <c r="BFV15" s="301"/>
      <c r="BFW15" s="301"/>
      <c r="BFX15" s="301"/>
      <c r="BFY15" s="301"/>
      <c r="BFZ15" s="301"/>
      <c r="BGA15" s="301"/>
      <c r="BGB15" s="301"/>
      <c r="BGC15" s="301"/>
      <c r="BGD15" s="301"/>
      <c r="BGE15" s="301"/>
      <c r="BGF15" s="301"/>
      <c r="BGG15" s="301"/>
      <c r="BGH15" s="301"/>
      <c r="BGI15" s="301"/>
      <c r="BGJ15" s="301"/>
      <c r="BGK15" s="301"/>
      <c r="BGL15" s="301"/>
      <c r="BGM15" s="301"/>
      <c r="BGN15" s="301"/>
      <c r="BGO15" s="301"/>
      <c r="BGP15" s="301"/>
      <c r="BGQ15" s="301"/>
      <c r="BGR15" s="301"/>
      <c r="BGS15" s="301"/>
      <c r="BGT15" s="301"/>
      <c r="BGU15" s="301"/>
      <c r="BGV15" s="301"/>
      <c r="BGW15" s="301"/>
      <c r="BGX15" s="301"/>
      <c r="BGY15" s="301"/>
      <c r="BGZ15" s="301"/>
      <c r="BHA15" s="301"/>
      <c r="BHB15" s="301"/>
      <c r="BHC15" s="301"/>
      <c r="BHD15" s="301"/>
      <c r="BHE15" s="301"/>
      <c r="BHF15" s="301"/>
      <c r="BHG15" s="301"/>
      <c r="BHH15" s="301"/>
      <c r="BHI15" s="301"/>
      <c r="BHJ15" s="301"/>
      <c r="BHK15" s="301"/>
      <c r="BHL15" s="301"/>
      <c r="BHM15" s="301"/>
      <c r="BHN15" s="301"/>
      <c r="BHO15" s="301"/>
      <c r="BHP15" s="301"/>
      <c r="BHQ15" s="301"/>
      <c r="BHR15" s="301"/>
      <c r="BHS15" s="301"/>
      <c r="BHT15" s="301"/>
      <c r="BHU15" s="301"/>
      <c r="BHV15" s="301"/>
      <c r="BHW15" s="301"/>
      <c r="BHX15" s="301"/>
      <c r="BHY15" s="301"/>
      <c r="BHZ15" s="301"/>
      <c r="BIA15" s="301"/>
      <c r="BIB15" s="301"/>
      <c r="BIC15" s="301"/>
      <c r="BID15" s="301"/>
      <c r="BIE15" s="301"/>
      <c r="BIF15" s="301"/>
      <c r="BIG15" s="301"/>
      <c r="BIH15" s="301"/>
      <c r="BII15" s="301"/>
      <c r="BIJ15" s="301"/>
      <c r="BIK15" s="301"/>
      <c r="BIL15" s="301"/>
      <c r="BIM15" s="301"/>
      <c r="BIN15" s="301"/>
      <c r="BIO15" s="301"/>
      <c r="BIP15" s="301"/>
      <c r="BIQ15" s="301"/>
      <c r="BIR15" s="301"/>
      <c r="BIS15" s="301"/>
      <c r="BIT15" s="301"/>
      <c r="BIU15" s="301"/>
      <c r="BIV15" s="301"/>
      <c r="BIW15" s="301"/>
      <c r="BIX15" s="301"/>
      <c r="BIY15" s="301"/>
      <c r="BIZ15" s="301"/>
      <c r="BJA15" s="301"/>
      <c r="BJB15" s="301"/>
      <c r="BJC15" s="301"/>
      <c r="BJD15" s="301"/>
      <c r="BJE15" s="301"/>
      <c r="BJF15" s="301"/>
      <c r="BJG15" s="301"/>
      <c r="BJH15" s="301"/>
      <c r="BJI15" s="301"/>
      <c r="BJJ15" s="301"/>
      <c r="BJK15" s="301"/>
      <c r="BJL15" s="301"/>
      <c r="BJM15" s="301"/>
      <c r="BJN15" s="301"/>
      <c r="BJO15" s="301"/>
      <c r="BJP15" s="301"/>
      <c r="BJQ15" s="301"/>
      <c r="BJR15" s="301"/>
      <c r="BJS15" s="301"/>
      <c r="BJT15" s="301"/>
      <c r="BJU15" s="301"/>
      <c r="BJV15" s="301"/>
      <c r="BJW15" s="301"/>
      <c r="BJX15" s="301"/>
      <c r="BJY15" s="301"/>
      <c r="BJZ15" s="301"/>
      <c r="BKA15" s="301"/>
      <c r="BKB15" s="301"/>
      <c r="BKC15" s="301"/>
      <c r="BKD15" s="301"/>
      <c r="BKE15" s="301"/>
      <c r="BKF15" s="301"/>
      <c r="BKG15" s="301"/>
      <c r="BKH15" s="301"/>
      <c r="BKI15" s="301"/>
      <c r="BKJ15" s="301"/>
      <c r="BKK15" s="301"/>
      <c r="BKL15" s="301"/>
      <c r="BKM15" s="301"/>
      <c r="BKN15" s="301"/>
      <c r="BKO15" s="301"/>
      <c r="BKP15" s="301"/>
      <c r="BKQ15" s="301"/>
      <c r="BKR15" s="301"/>
      <c r="BKS15" s="301"/>
      <c r="BKT15" s="301"/>
      <c r="BKU15" s="301"/>
      <c r="BKV15" s="301"/>
      <c r="BKW15" s="301"/>
      <c r="BKX15" s="301"/>
      <c r="BKY15" s="301"/>
      <c r="BKZ15" s="301"/>
      <c r="BLA15" s="301"/>
      <c r="BLB15" s="301"/>
      <c r="BLC15" s="301"/>
      <c r="BLD15" s="301"/>
      <c r="BLE15" s="301"/>
      <c r="BLF15" s="301"/>
      <c r="BLG15" s="301"/>
      <c r="BLH15" s="301"/>
      <c r="BLI15" s="301"/>
      <c r="BLJ15" s="301"/>
      <c r="BLK15" s="301"/>
      <c r="BLL15" s="301"/>
      <c r="BLM15" s="301"/>
      <c r="BLN15" s="301"/>
      <c r="BLO15" s="301"/>
      <c r="BLP15" s="301"/>
      <c r="BLQ15" s="301"/>
      <c r="BLR15" s="301"/>
      <c r="BLS15" s="301"/>
      <c r="BLT15" s="301"/>
      <c r="BLU15" s="301"/>
      <c r="BLV15" s="301"/>
      <c r="BLW15" s="301"/>
      <c r="BLX15" s="301"/>
      <c r="BLY15" s="301"/>
      <c r="BLZ15" s="301"/>
      <c r="BMA15" s="301"/>
      <c r="BMB15" s="301"/>
      <c r="BMC15" s="301"/>
      <c r="BMD15" s="301"/>
      <c r="BME15" s="301"/>
      <c r="BMF15" s="301"/>
      <c r="BMG15" s="301"/>
      <c r="BMH15" s="301"/>
      <c r="BMI15" s="301"/>
      <c r="BMJ15" s="301"/>
      <c r="BMK15" s="301"/>
      <c r="BML15" s="301"/>
      <c r="BMM15" s="301"/>
      <c r="BMN15" s="301"/>
      <c r="BMO15" s="301"/>
      <c r="BMP15" s="301"/>
      <c r="BMQ15" s="301"/>
      <c r="BMR15" s="301"/>
      <c r="BMS15" s="301"/>
      <c r="BMT15" s="301"/>
      <c r="BMU15" s="301"/>
      <c r="BMV15" s="301"/>
      <c r="BMW15" s="301"/>
      <c r="BMX15" s="301"/>
      <c r="BMY15" s="301"/>
      <c r="BMZ15" s="301"/>
      <c r="BNA15" s="301"/>
      <c r="BNB15" s="301"/>
      <c r="BNC15" s="301"/>
      <c r="BND15" s="301"/>
      <c r="BNE15" s="301"/>
      <c r="BNF15" s="301"/>
      <c r="BNG15" s="301"/>
      <c r="BNH15" s="301"/>
      <c r="BNI15" s="301"/>
      <c r="BNJ15" s="301"/>
      <c r="BNK15" s="301"/>
      <c r="BNL15" s="301"/>
      <c r="BNM15" s="301"/>
      <c r="BNN15" s="301"/>
      <c r="BNO15" s="301"/>
      <c r="BNP15" s="301"/>
      <c r="BNQ15" s="301"/>
      <c r="BNR15" s="301"/>
      <c r="BNS15" s="301"/>
      <c r="BNT15" s="301"/>
      <c r="BNU15" s="301"/>
      <c r="BNV15" s="301"/>
      <c r="BNW15" s="301"/>
      <c r="BNX15" s="301"/>
      <c r="BNY15" s="301"/>
      <c r="BNZ15" s="301"/>
      <c r="BOA15" s="301"/>
      <c r="BOB15" s="301"/>
      <c r="BOC15" s="301"/>
      <c r="BOD15" s="301"/>
      <c r="BOE15" s="301"/>
      <c r="BOF15" s="301"/>
      <c r="BOG15" s="301"/>
      <c r="BOH15" s="301"/>
      <c r="BOI15" s="301"/>
      <c r="BOJ15" s="301"/>
      <c r="BOK15" s="301"/>
      <c r="BOL15" s="301"/>
      <c r="BOM15" s="301"/>
      <c r="BON15" s="301"/>
      <c r="BOO15" s="301"/>
      <c r="BOP15" s="301"/>
      <c r="BOQ15" s="301"/>
      <c r="BOR15" s="301"/>
      <c r="BOS15" s="301"/>
      <c r="BOT15" s="301"/>
      <c r="BOU15" s="301"/>
      <c r="BOV15" s="301"/>
      <c r="BOW15" s="301"/>
      <c r="BOX15" s="301"/>
      <c r="BOY15" s="301"/>
      <c r="BOZ15" s="301"/>
      <c r="BPA15" s="301"/>
      <c r="BPB15" s="301"/>
      <c r="BPC15" s="301"/>
      <c r="BPD15" s="301"/>
      <c r="BPE15" s="301"/>
      <c r="BPF15" s="301"/>
      <c r="BPG15" s="301"/>
      <c r="BPH15" s="301"/>
      <c r="BPI15" s="301"/>
      <c r="BPJ15" s="301"/>
      <c r="BPK15" s="301"/>
      <c r="BPL15" s="301"/>
      <c r="BPM15" s="301"/>
      <c r="BPN15" s="301"/>
      <c r="BPO15" s="301"/>
      <c r="BPP15" s="301"/>
      <c r="BPQ15" s="301"/>
      <c r="BPR15" s="301"/>
      <c r="BPS15" s="301"/>
      <c r="BPT15" s="301"/>
      <c r="BPU15" s="301"/>
      <c r="BPV15" s="301"/>
      <c r="BPW15" s="301"/>
      <c r="BPX15" s="301"/>
      <c r="BPY15" s="301"/>
      <c r="BPZ15" s="301"/>
      <c r="BQA15" s="301"/>
      <c r="BQB15" s="301"/>
      <c r="BQC15" s="301"/>
      <c r="BQD15" s="301"/>
      <c r="BQE15" s="301"/>
      <c r="BQF15" s="301"/>
      <c r="BQG15" s="301"/>
      <c r="BQH15" s="301"/>
      <c r="BQI15" s="301"/>
      <c r="BQJ15" s="301"/>
      <c r="BQK15" s="301"/>
      <c r="BQL15" s="301"/>
      <c r="BQM15" s="301"/>
      <c r="BQN15" s="301"/>
      <c r="BQO15" s="301"/>
      <c r="BQP15" s="301"/>
      <c r="BQQ15" s="301"/>
      <c r="BQR15" s="301"/>
      <c r="BQS15" s="301"/>
      <c r="BQT15" s="301"/>
      <c r="BQU15" s="301"/>
      <c r="BQV15" s="301"/>
      <c r="BQW15" s="301"/>
      <c r="BQX15" s="301"/>
      <c r="BQY15" s="301"/>
      <c r="BQZ15" s="301"/>
      <c r="BRA15" s="301"/>
      <c r="BRB15" s="301"/>
      <c r="BRC15" s="301"/>
      <c r="BRD15" s="301"/>
      <c r="BRE15" s="301"/>
      <c r="BRF15" s="301"/>
      <c r="BRG15" s="301"/>
      <c r="BRH15" s="301"/>
      <c r="BRI15" s="301"/>
      <c r="BRJ15" s="301"/>
      <c r="BRK15" s="301"/>
      <c r="BRL15" s="301"/>
      <c r="BRM15" s="301"/>
      <c r="BRN15" s="301"/>
      <c r="BRO15" s="301"/>
      <c r="BRP15" s="301"/>
      <c r="BRQ15" s="301"/>
      <c r="BRR15" s="301"/>
      <c r="BRS15" s="301"/>
      <c r="BRT15" s="301"/>
      <c r="BRU15" s="301"/>
      <c r="BRV15" s="301"/>
      <c r="BRW15" s="301"/>
      <c r="BRX15" s="301"/>
      <c r="BRY15" s="301"/>
      <c r="BRZ15" s="301"/>
      <c r="BSA15" s="301"/>
      <c r="BSB15" s="301"/>
      <c r="BSC15" s="301"/>
      <c r="BSD15" s="301"/>
      <c r="BSE15" s="301"/>
      <c r="BSF15" s="301"/>
      <c r="BSG15" s="301"/>
      <c r="BSH15" s="301"/>
      <c r="BSI15" s="301"/>
      <c r="BSJ15" s="301"/>
      <c r="BSK15" s="301"/>
      <c r="BSL15" s="301"/>
      <c r="BSM15" s="301"/>
      <c r="BSN15" s="301"/>
      <c r="BSO15" s="301"/>
      <c r="BSP15" s="301"/>
      <c r="BSQ15" s="301"/>
      <c r="BSR15" s="301"/>
      <c r="BSS15" s="301"/>
      <c r="BST15" s="301"/>
      <c r="BSU15" s="301"/>
      <c r="BSV15" s="301"/>
      <c r="BSW15" s="301"/>
      <c r="BSX15" s="301"/>
      <c r="BSY15" s="301"/>
      <c r="BSZ15" s="301"/>
      <c r="BTA15" s="301"/>
      <c r="BTB15" s="301"/>
      <c r="BTC15" s="301"/>
      <c r="BTD15" s="301"/>
      <c r="BTE15" s="301"/>
      <c r="BTF15" s="301"/>
      <c r="BTG15" s="301"/>
      <c r="BTH15" s="301"/>
      <c r="BTI15" s="301"/>
      <c r="BTJ15" s="301"/>
      <c r="BTK15" s="301"/>
      <c r="BTL15" s="301"/>
      <c r="BTM15" s="301"/>
      <c r="BTN15" s="301"/>
      <c r="BTO15" s="301"/>
      <c r="BTP15" s="301"/>
      <c r="BTQ15" s="301"/>
      <c r="BTR15" s="301"/>
      <c r="BTS15" s="301"/>
      <c r="BTT15" s="301"/>
      <c r="BTU15" s="301"/>
      <c r="BTV15" s="301"/>
      <c r="BTW15" s="301"/>
      <c r="BTX15" s="301"/>
      <c r="BTY15" s="301"/>
      <c r="BTZ15" s="301"/>
      <c r="BUA15" s="301"/>
      <c r="BUB15" s="301"/>
      <c r="BUC15" s="301"/>
      <c r="BUD15" s="301"/>
      <c r="BUE15" s="301"/>
      <c r="BUF15" s="301"/>
      <c r="BUG15" s="301"/>
      <c r="BUH15" s="301"/>
      <c r="BUI15" s="301"/>
      <c r="BUJ15" s="301"/>
      <c r="BUK15" s="301"/>
      <c r="BUL15" s="301"/>
      <c r="BUM15" s="301"/>
      <c r="BUN15" s="301"/>
      <c r="BUO15" s="301"/>
      <c r="BUP15" s="301"/>
      <c r="BUQ15" s="301"/>
      <c r="BUR15" s="301"/>
      <c r="BUS15" s="301"/>
      <c r="BUT15" s="301"/>
      <c r="BUU15" s="301"/>
      <c r="BUV15" s="301"/>
      <c r="BUW15" s="301"/>
      <c r="BUX15" s="301"/>
      <c r="BUY15" s="301"/>
      <c r="BUZ15" s="301"/>
      <c r="BVA15" s="301"/>
      <c r="BVB15" s="301"/>
      <c r="BVC15" s="301"/>
      <c r="BVD15" s="301"/>
      <c r="BVE15" s="301"/>
      <c r="BVF15" s="301"/>
      <c r="BVG15" s="301"/>
      <c r="BVH15" s="301"/>
      <c r="BVI15" s="301"/>
      <c r="BVJ15" s="301"/>
      <c r="BVK15" s="301"/>
      <c r="BVL15" s="301"/>
      <c r="BVM15" s="301"/>
      <c r="BVN15" s="301"/>
      <c r="BVO15" s="301"/>
      <c r="BVP15" s="301"/>
      <c r="BVQ15" s="301"/>
      <c r="BVR15" s="301"/>
      <c r="BVS15" s="301"/>
      <c r="BVT15" s="301"/>
      <c r="BVU15" s="301"/>
      <c r="BVV15" s="301"/>
      <c r="BVW15" s="301"/>
      <c r="BVX15" s="301"/>
      <c r="BVY15" s="301"/>
      <c r="BVZ15" s="301"/>
      <c r="BWA15" s="301"/>
      <c r="BWB15" s="301"/>
      <c r="BWC15" s="301"/>
      <c r="BWD15" s="301"/>
      <c r="BWE15" s="301"/>
      <c r="BWF15" s="301"/>
      <c r="BWG15" s="301"/>
      <c r="BWH15" s="301"/>
      <c r="BWI15" s="301"/>
      <c r="BWJ15" s="301"/>
      <c r="BWK15" s="301"/>
      <c r="BWL15" s="301"/>
      <c r="BWM15" s="301"/>
      <c r="BWN15" s="301"/>
      <c r="BWO15" s="301"/>
      <c r="BWP15" s="301"/>
      <c r="BWQ15" s="301"/>
      <c r="BWR15" s="301"/>
      <c r="BWS15" s="301"/>
      <c r="BWT15" s="301"/>
      <c r="BWU15" s="301"/>
      <c r="BWV15" s="301"/>
      <c r="BWW15" s="301"/>
      <c r="BWX15" s="301"/>
      <c r="BWY15" s="301"/>
      <c r="BWZ15" s="301"/>
      <c r="BXA15" s="301"/>
      <c r="BXB15" s="301"/>
      <c r="BXC15" s="301"/>
      <c r="BXD15" s="301"/>
      <c r="BXE15" s="301"/>
      <c r="BXF15" s="301"/>
      <c r="BXG15" s="301"/>
      <c r="BXH15" s="301"/>
      <c r="BXI15" s="301"/>
      <c r="BXJ15" s="301"/>
      <c r="BXK15" s="301"/>
      <c r="BXL15" s="301"/>
      <c r="BXM15" s="301"/>
      <c r="BXN15" s="301"/>
      <c r="BXO15" s="301"/>
      <c r="BXP15" s="301"/>
      <c r="BXQ15" s="301"/>
      <c r="BXR15" s="301"/>
      <c r="BXS15" s="301"/>
      <c r="BXT15" s="301"/>
      <c r="BXU15" s="301"/>
      <c r="BXV15" s="301"/>
      <c r="BXW15" s="301"/>
      <c r="BXX15" s="301"/>
      <c r="BXY15" s="301"/>
      <c r="BXZ15" s="301"/>
      <c r="BYA15" s="301"/>
      <c r="BYB15" s="301"/>
      <c r="BYC15" s="301"/>
      <c r="BYD15" s="301"/>
      <c r="BYE15" s="301"/>
      <c r="BYF15" s="301"/>
      <c r="BYG15" s="301"/>
      <c r="BYH15" s="301"/>
      <c r="BYI15" s="301"/>
      <c r="BYJ15" s="301"/>
      <c r="BYK15" s="301"/>
      <c r="BYL15" s="301"/>
      <c r="BYM15" s="301"/>
      <c r="BYN15" s="301"/>
      <c r="BYO15" s="301"/>
      <c r="BYP15" s="301"/>
      <c r="BYQ15" s="301"/>
      <c r="BYR15" s="301"/>
      <c r="BYS15" s="301"/>
      <c r="BYT15" s="301"/>
      <c r="BYU15" s="301"/>
      <c r="BYV15" s="301"/>
      <c r="BYW15" s="301"/>
      <c r="BYX15" s="301"/>
      <c r="BYY15" s="301"/>
      <c r="BYZ15" s="301"/>
      <c r="BZA15" s="301"/>
      <c r="BZB15" s="301"/>
      <c r="BZC15" s="301"/>
      <c r="BZD15" s="301"/>
      <c r="BZE15" s="301"/>
      <c r="BZF15" s="301"/>
      <c r="BZG15" s="301"/>
      <c r="BZH15" s="301"/>
      <c r="BZI15" s="301"/>
      <c r="BZJ15" s="301"/>
      <c r="BZK15" s="301"/>
      <c r="BZL15" s="301"/>
      <c r="BZM15" s="301"/>
      <c r="BZN15" s="301"/>
      <c r="BZO15" s="301"/>
      <c r="BZP15" s="301"/>
      <c r="BZQ15" s="301"/>
      <c r="BZR15" s="301"/>
      <c r="BZS15" s="301"/>
      <c r="BZT15" s="301"/>
      <c r="BZU15" s="301"/>
      <c r="BZV15" s="301"/>
      <c r="BZW15" s="301"/>
      <c r="BZX15" s="301"/>
      <c r="BZY15" s="301"/>
      <c r="BZZ15" s="301"/>
      <c r="CAA15" s="301"/>
      <c r="CAB15" s="301"/>
      <c r="CAC15" s="301"/>
      <c r="CAD15" s="301"/>
      <c r="CAE15" s="301"/>
      <c r="CAF15" s="301"/>
      <c r="CAG15" s="301"/>
      <c r="CAH15" s="301"/>
      <c r="CAI15" s="301"/>
      <c r="CAJ15" s="301"/>
      <c r="CAK15" s="301"/>
      <c r="CAL15" s="301"/>
      <c r="CAM15" s="301"/>
      <c r="CAN15" s="301"/>
      <c r="CAO15" s="301"/>
      <c r="CAP15" s="301"/>
      <c r="CAQ15" s="301"/>
      <c r="CAR15" s="301"/>
      <c r="CAS15" s="301"/>
      <c r="CAT15" s="301"/>
      <c r="CAU15" s="301"/>
      <c r="CAV15" s="301"/>
      <c r="CAW15" s="301"/>
      <c r="CAX15" s="301"/>
      <c r="CAY15" s="301"/>
      <c r="CAZ15" s="301"/>
      <c r="CBA15" s="301"/>
      <c r="CBB15" s="301"/>
      <c r="CBC15" s="301"/>
      <c r="CBD15" s="301"/>
      <c r="CBE15" s="301"/>
      <c r="CBF15" s="301"/>
      <c r="CBG15" s="301"/>
      <c r="CBH15" s="301"/>
      <c r="CBI15" s="301"/>
      <c r="CBJ15" s="301"/>
      <c r="CBK15" s="301"/>
      <c r="CBL15" s="301"/>
      <c r="CBM15" s="301"/>
      <c r="CBN15" s="301"/>
      <c r="CBO15" s="301"/>
      <c r="CBP15" s="301"/>
      <c r="CBQ15" s="301"/>
      <c r="CBR15" s="301"/>
      <c r="CBS15" s="301"/>
      <c r="CBT15" s="301"/>
      <c r="CBU15" s="301"/>
      <c r="CBV15" s="301"/>
      <c r="CBW15" s="301"/>
      <c r="CBX15" s="301"/>
      <c r="CBY15" s="301"/>
      <c r="CBZ15" s="301"/>
      <c r="CCA15" s="301"/>
      <c r="CCB15" s="301"/>
      <c r="CCC15" s="301"/>
      <c r="CCD15" s="301"/>
      <c r="CCE15" s="301"/>
      <c r="CCF15" s="301"/>
      <c r="CCG15" s="301"/>
      <c r="CCH15" s="301"/>
      <c r="CCI15" s="301"/>
      <c r="CCJ15" s="301"/>
      <c r="CCK15" s="301"/>
      <c r="CCL15" s="301"/>
      <c r="CCM15" s="301"/>
      <c r="CCN15" s="301"/>
      <c r="CCO15" s="301"/>
      <c r="CCP15" s="301"/>
      <c r="CCQ15" s="301"/>
      <c r="CCR15" s="301"/>
      <c r="CCS15" s="301"/>
      <c r="CCT15" s="301"/>
      <c r="CCU15" s="301"/>
      <c r="CCV15" s="301"/>
      <c r="CCW15" s="301"/>
      <c r="CCX15" s="301"/>
      <c r="CCY15" s="301"/>
      <c r="CCZ15" s="301"/>
      <c r="CDA15" s="301"/>
      <c r="CDB15" s="301"/>
      <c r="CDC15" s="301"/>
      <c r="CDD15" s="301"/>
      <c r="CDE15" s="301"/>
      <c r="CDF15" s="301"/>
      <c r="CDG15" s="301"/>
      <c r="CDH15" s="301"/>
      <c r="CDI15" s="301"/>
      <c r="CDJ15" s="301"/>
      <c r="CDK15" s="301"/>
      <c r="CDL15" s="301"/>
      <c r="CDM15" s="301"/>
      <c r="CDN15" s="301"/>
      <c r="CDO15" s="301"/>
      <c r="CDP15" s="301"/>
      <c r="CDQ15" s="301"/>
      <c r="CDR15" s="301"/>
      <c r="CDS15" s="301"/>
      <c r="CDT15" s="301"/>
      <c r="CDU15" s="301"/>
      <c r="CDV15" s="301"/>
      <c r="CDW15" s="301"/>
      <c r="CDX15" s="301"/>
      <c r="CDY15" s="301"/>
      <c r="CDZ15" s="301"/>
      <c r="CEA15" s="301"/>
      <c r="CEB15" s="301"/>
      <c r="CEC15" s="301"/>
      <c r="CED15" s="301"/>
      <c r="CEE15" s="301"/>
      <c r="CEF15" s="301"/>
      <c r="CEG15" s="301"/>
      <c r="CEH15" s="301"/>
      <c r="CEI15" s="301"/>
      <c r="CEJ15" s="301"/>
      <c r="CEK15" s="301"/>
      <c r="CEL15" s="301"/>
      <c r="CEM15" s="301"/>
      <c r="CEN15" s="301"/>
      <c r="CEO15" s="301"/>
      <c r="CEP15" s="301"/>
      <c r="CEQ15" s="301"/>
      <c r="CER15" s="301"/>
      <c r="CES15" s="301"/>
      <c r="CET15" s="301"/>
      <c r="CEU15" s="301"/>
      <c r="CEV15" s="301"/>
      <c r="CEW15" s="301"/>
      <c r="CEX15" s="301"/>
      <c r="CEY15" s="301"/>
      <c r="CEZ15" s="301"/>
      <c r="CFA15" s="301"/>
      <c r="CFB15" s="301"/>
      <c r="CFC15" s="301"/>
      <c r="CFD15" s="301"/>
      <c r="CFE15" s="301"/>
      <c r="CFF15" s="301"/>
      <c r="CFG15" s="301"/>
      <c r="CFH15" s="301"/>
      <c r="CFI15" s="301"/>
      <c r="CFJ15" s="301"/>
      <c r="CFK15" s="301"/>
      <c r="CFL15" s="301"/>
      <c r="CFM15" s="301"/>
      <c r="CFN15" s="301"/>
      <c r="CFO15" s="301"/>
      <c r="CFP15" s="301"/>
      <c r="CFQ15" s="301"/>
      <c r="CFR15" s="301"/>
      <c r="CFS15" s="301"/>
      <c r="CFT15" s="301"/>
      <c r="CFU15" s="301"/>
      <c r="CFV15" s="301"/>
      <c r="CFW15" s="301"/>
      <c r="CFX15" s="301"/>
      <c r="CFY15" s="301"/>
      <c r="CFZ15" s="301"/>
      <c r="CGA15" s="301"/>
      <c r="CGB15" s="301"/>
      <c r="CGC15" s="301"/>
      <c r="CGD15" s="301"/>
      <c r="CGE15" s="301"/>
      <c r="CGF15" s="301"/>
      <c r="CGG15" s="301"/>
      <c r="CGH15" s="301"/>
      <c r="CGI15" s="301"/>
      <c r="CGJ15" s="301"/>
      <c r="CGK15" s="301"/>
      <c r="CGL15" s="301"/>
      <c r="CGM15" s="301"/>
      <c r="CGN15" s="301"/>
      <c r="CGO15" s="301"/>
      <c r="CGP15" s="301"/>
      <c r="CGQ15" s="301"/>
      <c r="CGR15" s="301"/>
      <c r="CGS15" s="301"/>
      <c r="CGT15" s="301"/>
      <c r="CGU15" s="301"/>
      <c r="CGV15" s="301"/>
      <c r="CGW15" s="301"/>
      <c r="CGX15" s="301"/>
      <c r="CGY15" s="301"/>
      <c r="CGZ15" s="301"/>
      <c r="CHA15" s="301"/>
      <c r="CHB15" s="301"/>
      <c r="CHC15" s="301"/>
      <c r="CHD15" s="301"/>
      <c r="CHE15" s="301"/>
      <c r="CHF15" s="301"/>
      <c r="CHG15" s="301"/>
      <c r="CHH15" s="301"/>
      <c r="CHI15" s="301"/>
      <c r="CHJ15" s="301"/>
      <c r="CHK15" s="301"/>
      <c r="CHL15" s="301"/>
      <c r="CHM15" s="301"/>
      <c r="CHN15" s="301"/>
      <c r="CHO15" s="301"/>
      <c r="CHP15" s="301"/>
      <c r="CHQ15" s="301"/>
      <c r="CHR15" s="301"/>
      <c r="CHS15" s="301"/>
      <c r="CHT15" s="301"/>
      <c r="CHU15" s="301"/>
      <c r="CHV15" s="301"/>
      <c r="CHW15" s="301"/>
      <c r="CHX15" s="301"/>
      <c r="CHY15" s="301"/>
      <c r="CHZ15" s="301"/>
      <c r="CIA15" s="301"/>
      <c r="CIB15" s="301"/>
      <c r="CIC15" s="301"/>
      <c r="CID15" s="301"/>
      <c r="CIE15" s="301"/>
      <c r="CIF15" s="301"/>
      <c r="CIG15" s="301"/>
      <c r="CIH15" s="301"/>
      <c r="CII15" s="301"/>
      <c r="CIJ15" s="301"/>
      <c r="CIK15" s="301"/>
      <c r="CIL15" s="301"/>
      <c r="CIM15" s="301"/>
      <c r="CIN15" s="301"/>
      <c r="CIO15" s="301"/>
      <c r="CIP15" s="301"/>
      <c r="CIQ15" s="301"/>
      <c r="CIR15" s="301"/>
      <c r="CIS15" s="301"/>
      <c r="CIT15" s="301"/>
      <c r="CIU15" s="301"/>
      <c r="CIV15" s="301"/>
      <c r="CIW15" s="301"/>
      <c r="CIX15" s="301"/>
      <c r="CIY15" s="301"/>
      <c r="CIZ15" s="301"/>
      <c r="CJA15" s="301"/>
      <c r="CJB15" s="301"/>
      <c r="CJC15" s="301"/>
      <c r="CJD15" s="301"/>
      <c r="CJE15" s="301"/>
      <c r="CJF15" s="301"/>
      <c r="CJG15" s="301"/>
      <c r="CJH15" s="301"/>
      <c r="CJI15" s="301"/>
      <c r="CJJ15" s="301"/>
      <c r="CJK15" s="301"/>
      <c r="CJL15" s="301"/>
      <c r="CJM15" s="301"/>
      <c r="CJN15" s="301"/>
      <c r="CJO15" s="301"/>
      <c r="CJP15" s="301"/>
      <c r="CJQ15" s="301"/>
      <c r="CJR15" s="301"/>
      <c r="CJS15" s="301"/>
      <c r="CJT15" s="301"/>
      <c r="CJU15" s="301"/>
      <c r="CJV15" s="301"/>
      <c r="CJW15" s="301"/>
      <c r="CJX15" s="301"/>
      <c r="CJY15" s="301"/>
      <c r="CJZ15" s="301"/>
      <c r="CKA15" s="301"/>
      <c r="CKB15" s="301"/>
      <c r="CKC15" s="301"/>
      <c r="CKD15" s="301"/>
      <c r="CKE15" s="301"/>
      <c r="CKF15" s="301"/>
      <c r="CKG15" s="301"/>
      <c r="CKH15" s="301"/>
      <c r="CKI15" s="301"/>
      <c r="CKJ15" s="301"/>
      <c r="CKK15" s="301"/>
      <c r="CKL15" s="301"/>
      <c r="CKM15" s="301"/>
      <c r="CKN15" s="301"/>
      <c r="CKO15" s="301"/>
      <c r="CKP15" s="301"/>
      <c r="CKQ15" s="301"/>
      <c r="CKR15" s="301"/>
      <c r="CKS15" s="301"/>
      <c r="CKT15" s="301"/>
      <c r="CKU15" s="301"/>
      <c r="CKV15" s="301"/>
      <c r="CKW15" s="301"/>
      <c r="CKX15" s="301"/>
      <c r="CKY15" s="301"/>
      <c r="CKZ15" s="301"/>
      <c r="CLA15" s="301"/>
      <c r="CLB15" s="301"/>
      <c r="CLC15" s="301"/>
      <c r="CLD15" s="301"/>
      <c r="CLE15" s="301"/>
      <c r="CLF15" s="301"/>
      <c r="CLG15" s="301"/>
      <c r="CLH15" s="301"/>
      <c r="CLI15" s="301"/>
      <c r="CLJ15" s="301"/>
      <c r="CLK15" s="301"/>
      <c r="CLL15" s="301"/>
      <c r="CLM15" s="301"/>
      <c r="CLN15" s="301"/>
      <c r="CLO15" s="301"/>
      <c r="CLP15" s="301"/>
      <c r="CLQ15" s="301"/>
      <c r="CLR15" s="301"/>
      <c r="CLS15" s="301"/>
      <c r="CLT15" s="301"/>
      <c r="CLU15" s="301"/>
      <c r="CLV15" s="301"/>
      <c r="CLW15" s="301"/>
      <c r="CLX15" s="301"/>
      <c r="CLY15" s="301"/>
      <c r="CLZ15" s="301"/>
      <c r="CMA15" s="301"/>
      <c r="CMB15" s="301"/>
      <c r="CMC15" s="301"/>
      <c r="CMD15" s="301"/>
      <c r="CME15" s="301"/>
      <c r="CMF15" s="301"/>
      <c r="CMG15" s="301"/>
      <c r="CMH15" s="301"/>
      <c r="CMI15" s="301"/>
      <c r="CMJ15" s="301"/>
      <c r="CMK15" s="301"/>
      <c r="CML15" s="301"/>
      <c r="CMM15" s="301"/>
      <c r="CMN15" s="301"/>
      <c r="CMO15" s="301"/>
      <c r="CMP15" s="301"/>
      <c r="CMQ15" s="301"/>
      <c r="CMR15" s="301"/>
      <c r="CMS15" s="301"/>
      <c r="CMT15" s="301"/>
      <c r="CMU15" s="301"/>
      <c r="CMV15" s="301"/>
      <c r="CMW15" s="301"/>
      <c r="CMX15" s="301"/>
      <c r="CMY15" s="301"/>
      <c r="CMZ15" s="301"/>
      <c r="CNA15" s="301"/>
      <c r="CNB15" s="301"/>
      <c r="CNC15" s="301"/>
      <c r="CND15" s="301"/>
      <c r="CNE15" s="301"/>
      <c r="CNF15" s="301"/>
      <c r="CNG15" s="301"/>
      <c r="CNH15" s="301"/>
      <c r="CNI15" s="301"/>
      <c r="CNJ15" s="301"/>
      <c r="CNK15" s="301"/>
      <c r="CNL15" s="301"/>
      <c r="CNM15" s="301"/>
      <c r="CNN15" s="301"/>
      <c r="CNO15" s="301"/>
      <c r="CNP15" s="301"/>
      <c r="CNQ15" s="301"/>
      <c r="CNR15" s="301"/>
      <c r="CNS15" s="301"/>
      <c r="CNT15" s="301"/>
      <c r="CNU15" s="301"/>
      <c r="CNV15" s="301"/>
      <c r="CNW15" s="301"/>
      <c r="CNX15" s="301"/>
      <c r="CNY15" s="301"/>
      <c r="CNZ15" s="301"/>
      <c r="COA15" s="301"/>
      <c r="COB15" s="301"/>
      <c r="COC15" s="301"/>
      <c r="COD15" s="301"/>
      <c r="COE15" s="301"/>
      <c r="COF15" s="301"/>
      <c r="COG15" s="301"/>
      <c r="COH15" s="301"/>
      <c r="COI15" s="301"/>
      <c r="COJ15" s="301"/>
      <c r="COK15" s="301"/>
      <c r="COL15" s="301"/>
      <c r="COM15" s="301"/>
      <c r="CON15" s="301"/>
      <c r="COO15" s="301"/>
      <c r="COP15" s="301"/>
      <c r="COQ15" s="301"/>
      <c r="COR15" s="301"/>
      <c r="COS15" s="301"/>
      <c r="COT15" s="301"/>
      <c r="COU15" s="301"/>
      <c r="COV15" s="301"/>
      <c r="COW15" s="301"/>
      <c r="COX15" s="301"/>
      <c r="COY15" s="301"/>
      <c r="COZ15" s="301"/>
      <c r="CPA15" s="301"/>
      <c r="CPB15" s="301"/>
      <c r="CPC15" s="301"/>
      <c r="CPD15" s="301"/>
      <c r="CPE15" s="301"/>
      <c r="CPF15" s="301"/>
      <c r="CPG15" s="301"/>
      <c r="CPH15" s="301"/>
      <c r="CPI15" s="301"/>
      <c r="CPJ15" s="301"/>
      <c r="CPK15" s="301"/>
      <c r="CPL15" s="301"/>
      <c r="CPM15" s="301"/>
      <c r="CPN15" s="301"/>
      <c r="CPO15" s="301"/>
      <c r="CPP15" s="301"/>
      <c r="CPQ15" s="301"/>
      <c r="CPR15" s="301"/>
      <c r="CPS15" s="301"/>
      <c r="CPT15" s="301"/>
      <c r="CPU15" s="301"/>
      <c r="CPV15" s="301"/>
      <c r="CPW15" s="301"/>
      <c r="CPX15" s="301"/>
      <c r="CPY15" s="301"/>
      <c r="CPZ15" s="301"/>
      <c r="CQA15" s="301"/>
      <c r="CQB15" s="301"/>
      <c r="CQC15" s="301"/>
      <c r="CQD15" s="301"/>
      <c r="CQE15" s="301"/>
      <c r="CQF15" s="301"/>
      <c r="CQG15" s="301"/>
      <c r="CQH15" s="301"/>
      <c r="CQI15" s="301"/>
      <c r="CQJ15" s="301"/>
      <c r="CQK15" s="301"/>
      <c r="CQL15" s="301"/>
      <c r="CQM15" s="301"/>
      <c r="CQN15" s="301"/>
      <c r="CQO15" s="301"/>
      <c r="CQP15" s="301"/>
      <c r="CQQ15" s="301"/>
      <c r="CQR15" s="301"/>
      <c r="CQS15" s="301"/>
      <c r="CQT15" s="301"/>
      <c r="CQU15" s="301"/>
      <c r="CQV15" s="301"/>
      <c r="CQW15" s="301"/>
      <c r="CQX15" s="301"/>
      <c r="CQY15" s="301"/>
      <c r="CQZ15" s="301"/>
      <c r="CRA15" s="301"/>
      <c r="CRB15" s="301"/>
      <c r="CRC15" s="301"/>
      <c r="CRD15" s="301"/>
      <c r="CRE15" s="301"/>
      <c r="CRF15" s="301"/>
      <c r="CRG15" s="301"/>
      <c r="CRH15" s="301"/>
      <c r="CRI15" s="301"/>
      <c r="CRJ15" s="301"/>
      <c r="CRK15" s="301"/>
      <c r="CRL15" s="301"/>
      <c r="CRM15" s="301"/>
      <c r="CRN15" s="301"/>
      <c r="CRO15" s="301"/>
      <c r="CRP15" s="301"/>
      <c r="CRQ15" s="301"/>
      <c r="CRR15" s="301"/>
      <c r="CRS15" s="301"/>
      <c r="CRT15" s="301"/>
      <c r="CRU15" s="301"/>
      <c r="CRV15" s="301"/>
      <c r="CRW15" s="301"/>
      <c r="CRX15" s="301"/>
      <c r="CRY15" s="301"/>
      <c r="CRZ15" s="301"/>
      <c r="CSA15" s="301"/>
      <c r="CSB15" s="301"/>
      <c r="CSC15" s="301"/>
      <c r="CSD15" s="301"/>
      <c r="CSE15" s="301"/>
      <c r="CSF15" s="301"/>
      <c r="CSG15" s="301"/>
      <c r="CSH15" s="301"/>
      <c r="CSI15" s="301"/>
      <c r="CSJ15" s="301"/>
      <c r="CSK15" s="301"/>
      <c r="CSL15" s="301"/>
      <c r="CSM15" s="301"/>
      <c r="CSN15" s="301"/>
      <c r="CSO15" s="301"/>
      <c r="CSP15" s="301"/>
      <c r="CSQ15" s="301"/>
      <c r="CSR15" s="301"/>
      <c r="CSS15" s="301"/>
      <c r="CST15" s="301"/>
      <c r="CSU15" s="301"/>
      <c r="CSV15" s="301"/>
      <c r="CSW15" s="301"/>
      <c r="CSX15" s="301"/>
      <c r="CSY15" s="301"/>
      <c r="CSZ15" s="301"/>
      <c r="CTA15" s="301"/>
      <c r="CTB15" s="301"/>
      <c r="CTC15" s="301"/>
      <c r="CTD15" s="301"/>
      <c r="CTE15" s="301"/>
      <c r="CTF15" s="301"/>
      <c r="CTG15" s="301"/>
      <c r="CTH15" s="301"/>
      <c r="CTI15" s="301"/>
      <c r="CTJ15" s="301"/>
      <c r="CTK15" s="301"/>
      <c r="CTL15" s="301"/>
      <c r="CTM15" s="301"/>
      <c r="CTN15" s="301"/>
      <c r="CTO15" s="301"/>
      <c r="CTP15" s="301"/>
      <c r="CTQ15" s="301"/>
      <c r="CTR15" s="301"/>
      <c r="CTS15" s="301"/>
      <c r="CTT15" s="301"/>
      <c r="CTU15" s="301"/>
      <c r="CTV15" s="301"/>
      <c r="CTW15" s="301"/>
      <c r="CTX15" s="301"/>
      <c r="CTY15" s="301"/>
      <c r="CTZ15" s="301"/>
      <c r="CUA15" s="301"/>
      <c r="CUB15" s="301"/>
      <c r="CUC15" s="301"/>
      <c r="CUD15" s="301"/>
      <c r="CUE15" s="301"/>
      <c r="CUF15" s="301"/>
      <c r="CUG15" s="301"/>
      <c r="CUH15" s="301"/>
      <c r="CUI15" s="301"/>
      <c r="CUJ15" s="301"/>
      <c r="CUK15" s="301"/>
      <c r="CUL15" s="301"/>
      <c r="CUM15" s="301"/>
      <c r="CUN15" s="301"/>
      <c r="CUO15" s="301"/>
      <c r="CUP15" s="301"/>
      <c r="CUQ15" s="301"/>
      <c r="CUR15" s="301"/>
      <c r="CUS15" s="301"/>
      <c r="CUT15" s="301"/>
      <c r="CUU15" s="301"/>
      <c r="CUV15" s="301"/>
      <c r="CUW15" s="301"/>
      <c r="CUX15" s="301"/>
      <c r="CUY15" s="301"/>
      <c r="CUZ15" s="301"/>
      <c r="CVA15" s="301"/>
      <c r="CVB15" s="301"/>
      <c r="CVC15" s="301"/>
      <c r="CVD15" s="301"/>
      <c r="CVE15" s="301"/>
      <c r="CVF15" s="301"/>
      <c r="CVG15" s="301"/>
      <c r="CVH15" s="301"/>
      <c r="CVI15" s="301"/>
      <c r="CVJ15" s="301"/>
      <c r="CVK15" s="301"/>
      <c r="CVL15" s="301"/>
      <c r="CVM15" s="301"/>
      <c r="CVN15" s="301"/>
      <c r="CVO15" s="301"/>
      <c r="CVP15" s="301"/>
      <c r="CVQ15" s="301"/>
      <c r="CVR15" s="301"/>
      <c r="CVS15" s="301"/>
      <c r="CVT15" s="301"/>
      <c r="CVU15" s="301"/>
      <c r="CVV15" s="301"/>
      <c r="CVW15" s="301"/>
      <c r="CVX15" s="301"/>
      <c r="CVY15" s="301"/>
      <c r="CVZ15" s="301"/>
      <c r="CWA15" s="301"/>
      <c r="CWB15" s="301"/>
      <c r="CWC15" s="301"/>
      <c r="CWD15" s="301"/>
      <c r="CWE15" s="301"/>
      <c r="CWF15" s="301"/>
      <c r="CWG15" s="301"/>
      <c r="CWH15" s="301"/>
      <c r="CWI15" s="301"/>
      <c r="CWJ15" s="301"/>
      <c r="CWK15" s="301"/>
      <c r="CWL15" s="301"/>
      <c r="CWM15" s="301"/>
      <c r="CWN15" s="301"/>
      <c r="CWO15" s="301"/>
      <c r="CWP15" s="301"/>
      <c r="CWQ15" s="301"/>
      <c r="CWR15" s="301"/>
      <c r="CWS15" s="301"/>
      <c r="CWT15" s="301"/>
      <c r="CWU15" s="301"/>
      <c r="CWV15" s="301"/>
      <c r="CWW15" s="301"/>
      <c r="CWX15" s="301"/>
      <c r="CWY15" s="301"/>
      <c r="CWZ15" s="301"/>
      <c r="CXA15" s="301"/>
      <c r="CXB15" s="301"/>
      <c r="CXC15" s="301"/>
      <c r="CXD15" s="301"/>
      <c r="CXE15" s="301"/>
      <c r="CXF15" s="301"/>
      <c r="CXG15" s="301"/>
      <c r="CXH15" s="301"/>
      <c r="CXI15" s="301"/>
      <c r="CXJ15" s="301"/>
      <c r="CXK15" s="301"/>
      <c r="CXL15" s="301"/>
      <c r="CXM15" s="301"/>
      <c r="CXN15" s="301"/>
      <c r="CXO15" s="301"/>
      <c r="CXP15" s="301"/>
      <c r="CXQ15" s="301"/>
      <c r="CXR15" s="301"/>
      <c r="CXS15" s="301"/>
      <c r="CXT15" s="301"/>
      <c r="CXU15" s="301"/>
      <c r="CXV15" s="301"/>
      <c r="CXW15" s="301"/>
      <c r="CXX15" s="301"/>
      <c r="CXY15" s="301"/>
      <c r="CXZ15" s="301"/>
      <c r="CYA15" s="301"/>
      <c r="CYB15" s="301"/>
      <c r="CYC15" s="301"/>
      <c r="CYD15" s="301"/>
      <c r="CYE15" s="301"/>
      <c r="CYF15" s="301"/>
      <c r="CYG15" s="301"/>
      <c r="CYH15" s="301"/>
      <c r="CYI15" s="301"/>
      <c r="CYJ15" s="301"/>
      <c r="CYK15" s="301"/>
      <c r="CYL15" s="301"/>
      <c r="CYM15" s="301"/>
      <c r="CYN15" s="301"/>
      <c r="CYO15" s="301"/>
      <c r="CYP15" s="301"/>
      <c r="CYQ15" s="301"/>
      <c r="CYR15" s="301"/>
      <c r="CYS15" s="301"/>
      <c r="CYT15" s="301"/>
      <c r="CYU15" s="301"/>
      <c r="CYV15" s="301"/>
      <c r="CYW15" s="301"/>
      <c r="CYX15" s="301"/>
      <c r="CYY15" s="301"/>
      <c r="CYZ15" s="301"/>
      <c r="CZA15" s="301"/>
      <c r="CZB15" s="301"/>
      <c r="CZC15" s="301"/>
      <c r="CZD15" s="301"/>
      <c r="CZE15" s="301"/>
      <c r="CZF15" s="301"/>
      <c r="CZG15" s="301"/>
      <c r="CZH15" s="301"/>
      <c r="CZI15" s="301"/>
      <c r="CZJ15" s="301"/>
      <c r="CZK15" s="301"/>
      <c r="CZL15" s="301"/>
      <c r="CZM15" s="301"/>
      <c r="CZN15" s="301"/>
      <c r="CZO15" s="301"/>
      <c r="CZP15" s="301"/>
      <c r="CZQ15" s="301"/>
      <c r="CZR15" s="301"/>
      <c r="CZS15" s="301"/>
      <c r="CZT15" s="301"/>
      <c r="CZU15" s="301"/>
      <c r="CZV15" s="301"/>
      <c r="CZW15" s="301"/>
      <c r="CZX15" s="301"/>
      <c r="CZY15" s="301"/>
      <c r="CZZ15" s="301"/>
      <c r="DAA15" s="301"/>
      <c r="DAB15" s="301"/>
      <c r="DAC15" s="301"/>
      <c r="DAD15" s="301"/>
      <c r="DAE15" s="301"/>
      <c r="DAF15" s="301"/>
      <c r="DAG15" s="301"/>
      <c r="DAH15" s="301"/>
      <c r="DAI15" s="301"/>
      <c r="DAJ15" s="301"/>
      <c r="DAK15" s="301"/>
      <c r="DAL15" s="301"/>
      <c r="DAM15" s="301"/>
      <c r="DAN15" s="301"/>
      <c r="DAO15" s="301"/>
      <c r="DAP15" s="301"/>
      <c r="DAQ15" s="301"/>
      <c r="DAR15" s="301"/>
      <c r="DAS15" s="301"/>
      <c r="DAT15" s="301"/>
      <c r="DAU15" s="301"/>
      <c r="DAV15" s="301"/>
      <c r="DAW15" s="301"/>
      <c r="DAX15" s="301"/>
      <c r="DAY15" s="301"/>
      <c r="DAZ15" s="301"/>
      <c r="DBA15" s="301"/>
      <c r="DBB15" s="301"/>
      <c r="DBC15" s="301"/>
      <c r="DBD15" s="301"/>
      <c r="DBE15" s="301"/>
      <c r="DBF15" s="301"/>
      <c r="DBG15" s="301"/>
      <c r="DBH15" s="301"/>
      <c r="DBI15" s="301"/>
      <c r="DBJ15" s="301"/>
      <c r="DBK15" s="301"/>
      <c r="DBL15" s="301"/>
      <c r="DBM15" s="301"/>
      <c r="DBN15" s="301"/>
      <c r="DBO15" s="301"/>
      <c r="DBP15" s="301"/>
      <c r="DBQ15" s="301"/>
      <c r="DBR15" s="301"/>
      <c r="DBS15" s="301"/>
      <c r="DBT15" s="301"/>
      <c r="DBU15" s="301"/>
      <c r="DBV15" s="301"/>
      <c r="DBW15" s="301"/>
      <c r="DBX15" s="301"/>
      <c r="DBY15" s="301"/>
      <c r="DBZ15" s="301"/>
      <c r="DCA15" s="301"/>
      <c r="DCB15" s="301"/>
      <c r="DCC15" s="301"/>
      <c r="DCD15" s="301"/>
      <c r="DCE15" s="301"/>
      <c r="DCF15" s="301"/>
      <c r="DCG15" s="301"/>
      <c r="DCH15" s="301"/>
      <c r="DCI15" s="301"/>
      <c r="DCJ15" s="301"/>
      <c r="DCK15" s="301"/>
      <c r="DCL15" s="301"/>
      <c r="DCM15" s="301"/>
      <c r="DCN15" s="301"/>
      <c r="DCO15" s="301"/>
      <c r="DCP15" s="301"/>
      <c r="DCQ15" s="301"/>
      <c r="DCR15" s="301"/>
      <c r="DCS15" s="301"/>
      <c r="DCT15" s="301"/>
      <c r="DCU15" s="301"/>
      <c r="DCV15" s="301"/>
      <c r="DCW15" s="301"/>
      <c r="DCX15" s="301"/>
      <c r="DCY15" s="301"/>
      <c r="DCZ15" s="301"/>
      <c r="DDA15" s="301"/>
      <c r="DDB15" s="301"/>
      <c r="DDC15" s="301"/>
      <c r="DDD15" s="301"/>
      <c r="DDE15" s="301"/>
      <c r="DDF15" s="301"/>
      <c r="DDG15" s="301"/>
      <c r="DDH15" s="301"/>
      <c r="DDI15" s="301"/>
      <c r="DDJ15" s="301"/>
      <c r="DDK15" s="301"/>
      <c r="DDL15" s="301"/>
      <c r="DDM15" s="301"/>
      <c r="DDN15" s="301"/>
      <c r="DDO15" s="301"/>
      <c r="DDP15" s="301"/>
      <c r="DDQ15" s="301"/>
      <c r="DDR15" s="301"/>
      <c r="DDS15" s="301"/>
      <c r="DDT15" s="301"/>
      <c r="DDU15" s="301"/>
      <c r="DDV15" s="301"/>
      <c r="DDW15" s="301"/>
      <c r="DDX15" s="301"/>
      <c r="DDY15" s="301"/>
      <c r="DDZ15" s="301"/>
      <c r="DEA15" s="301"/>
      <c r="DEB15" s="301"/>
      <c r="DEC15" s="301"/>
      <c r="DED15" s="301"/>
      <c r="DEE15" s="301"/>
      <c r="DEF15" s="301"/>
      <c r="DEG15" s="301"/>
      <c r="DEH15" s="301"/>
      <c r="DEI15" s="301"/>
      <c r="DEJ15" s="301"/>
      <c r="DEK15" s="301"/>
      <c r="DEL15" s="301"/>
      <c r="DEM15" s="301"/>
      <c r="DEN15" s="301"/>
      <c r="DEO15" s="301"/>
      <c r="DEP15" s="301"/>
      <c r="DEQ15" s="301"/>
      <c r="DER15" s="301"/>
      <c r="DES15" s="301"/>
      <c r="DET15" s="301"/>
      <c r="DEU15" s="301"/>
      <c r="DEV15" s="301"/>
      <c r="DEW15" s="301"/>
      <c r="DEX15" s="301"/>
      <c r="DEY15" s="301"/>
      <c r="DEZ15" s="301"/>
      <c r="DFA15" s="301"/>
      <c r="DFB15" s="301"/>
      <c r="DFC15" s="301"/>
      <c r="DFD15" s="301"/>
      <c r="DFE15" s="301"/>
      <c r="DFF15" s="301"/>
      <c r="DFG15" s="301"/>
      <c r="DFH15" s="301"/>
      <c r="DFI15" s="301"/>
      <c r="DFJ15" s="301"/>
      <c r="DFK15" s="301"/>
      <c r="DFL15" s="301"/>
      <c r="DFM15" s="301"/>
      <c r="DFN15" s="301"/>
      <c r="DFO15" s="301"/>
      <c r="DFP15" s="301"/>
      <c r="DFQ15" s="301"/>
      <c r="DFR15" s="301"/>
      <c r="DFS15" s="301"/>
      <c r="DFT15" s="301"/>
      <c r="DFU15" s="301"/>
      <c r="DFV15" s="301"/>
      <c r="DFW15" s="301"/>
      <c r="DFX15" s="301"/>
      <c r="DFY15" s="301"/>
      <c r="DFZ15" s="301"/>
      <c r="DGA15" s="301"/>
      <c r="DGB15" s="301"/>
      <c r="DGC15" s="301"/>
      <c r="DGD15" s="301"/>
      <c r="DGE15" s="301"/>
      <c r="DGF15" s="301"/>
      <c r="DGG15" s="301"/>
      <c r="DGH15" s="301"/>
      <c r="DGI15" s="301"/>
      <c r="DGJ15" s="301"/>
      <c r="DGK15" s="301"/>
      <c r="DGL15" s="301"/>
      <c r="DGM15" s="301"/>
      <c r="DGN15" s="301"/>
      <c r="DGO15" s="301"/>
      <c r="DGP15" s="301"/>
      <c r="DGQ15" s="301"/>
      <c r="DGR15" s="301"/>
      <c r="DGS15" s="301"/>
      <c r="DGT15" s="301"/>
      <c r="DGU15" s="301"/>
      <c r="DGV15" s="301"/>
      <c r="DGW15" s="301"/>
      <c r="DGX15" s="301"/>
      <c r="DGY15" s="301"/>
      <c r="DGZ15" s="301"/>
      <c r="DHA15" s="301"/>
      <c r="DHB15" s="301"/>
      <c r="DHC15" s="301"/>
      <c r="DHD15" s="301"/>
      <c r="DHE15" s="301"/>
      <c r="DHF15" s="301"/>
      <c r="DHG15" s="301"/>
      <c r="DHH15" s="301"/>
      <c r="DHI15" s="301"/>
      <c r="DHJ15" s="301"/>
      <c r="DHK15" s="301"/>
      <c r="DHL15" s="301"/>
      <c r="DHM15" s="301"/>
      <c r="DHN15" s="301"/>
      <c r="DHO15" s="301"/>
      <c r="DHP15" s="301"/>
      <c r="DHQ15" s="301"/>
      <c r="DHR15" s="301"/>
      <c r="DHS15" s="301"/>
      <c r="DHT15" s="301"/>
      <c r="DHU15" s="301"/>
      <c r="DHV15" s="301"/>
      <c r="DHW15" s="301"/>
      <c r="DHX15" s="301"/>
      <c r="DHY15" s="301"/>
      <c r="DHZ15" s="301"/>
      <c r="DIA15" s="301"/>
      <c r="DIB15" s="301"/>
      <c r="DIC15" s="301"/>
      <c r="DID15" s="301"/>
      <c r="DIE15" s="301"/>
      <c r="DIF15" s="301"/>
      <c r="DIG15" s="301"/>
      <c r="DIH15" s="301"/>
      <c r="DII15" s="301"/>
      <c r="DIJ15" s="301"/>
      <c r="DIK15" s="301"/>
      <c r="DIL15" s="301"/>
      <c r="DIM15" s="301"/>
      <c r="DIN15" s="301"/>
      <c r="DIO15" s="301"/>
      <c r="DIP15" s="301"/>
      <c r="DIQ15" s="301"/>
      <c r="DIR15" s="301"/>
      <c r="DIS15" s="301"/>
      <c r="DIT15" s="301"/>
      <c r="DIU15" s="301"/>
      <c r="DIV15" s="301"/>
      <c r="DIW15" s="301"/>
      <c r="DIX15" s="301"/>
      <c r="DIY15" s="301"/>
      <c r="DIZ15" s="301"/>
      <c r="DJA15" s="301"/>
      <c r="DJB15" s="301"/>
      <c r="DJC15" s="301"/>
      <c r="DJD15" s="301"/>
      <c r="DJE15" s="301"/>
      <c r="DJF15" s="301"/>
      <c r="DJG15" s="301"/>
      <c r="DJH15" s="301"/>
      <c r="DJI15" s="301"/>
      <c r="DJJ15" s="301"/>
      <c r="DJK15" s="301"/>
      <c r="DJL15" s="301"/>
      <c r="DJM15" s="301"/>
      <c r="DJN15" s="301"/>
      <c r="DJO15" s="301"/>
      <c r="DJP15" s="301"/>
      <c r="DJQ15" s="301"/>
      <c r="DJR15" s="301"/>
      <c r="DJS15" s="301"/>
      <c r="DJT15" s="301"/>
      <c r="DJU15" s="301"/>
      <c r="DJV15" s="301"/>
      <c r="DJW15" s="301"/>
      <c r="DJX15" s="301"/>
      <c r="DJY15" s="301"/>
      <c r="DJZ15" s="301"/>
      <c r="DKA15" s="301"/>
      <c r="DKB15" s="301"/>
      <c r="DKC15" s="301"/>
      <c r="DKD15" s="301"/>
      <c r="DKE15" s="301"/>
      <c r="DKF15" s="301"/>
      <c r="DKG15" s="301"/>
      <c r="DKH15" s="301"/>
      <c r="DKI15" s="301"/>
      <c r="DKJ15" s="301"/>
      <c r="DKK15" s="301"/>
      <c r="DKL15" s="301"/>
      <c r="DKM15" s="301"/>
      <c r="DKN15" s="301"/>
      <c r="DKO15" s="301"/>
      <c r="DKP15" s="301"/>
      <c r="DKQ15" s="301"/>
      <c r="DKR15" s="301"/>
      <c r="DKS15" s="301"/>
      <c r="DKT15" s="301"/>
      <c r="DKU15" s="301"/>
      <c r="DKV15" s="301"/>
      <c r="DKW15" s="301"/>
      <c r="DKX15" s="301"/>
      <c r="DKY15" s="301"/>
      <c r="DKZ15" s="301"/>
      <c r="DLA15" s="301"/>
      <c r="DLB15" s="301"/>
      <c r="DLC15" s="301"/>
      <c r="DLD15" s="301"/>
      <c r="DLE15" s="301"/>
      <c r="DLF15" s="301"/>
      <c r="DLG15" s="301"/>
      <c r="DLH15" s="301"/>
      <c r="DLI15" s="301"/>
      <c r="DLJ15" s="301"/>
      <c r="DLK15" s="301"/>
      <c r="DLL15" s="301"/>
      <c r="DLM15" s="301"/>
      <c r="DLN15" s="301"/>
      <c r="DLO15" s="301"/>
      <c r="DLP15" s="301"/>
      <c r="DLQ15" s="301"/>
      <c r="DLR15" s="301"/>
      <c r="DLS15" s="301"/>
      <c r="DLT15" s="301"/>
      <c r="DLU15" s="301"/>
      <c r="DLV15" s="301"/>
      <c r="DLW15" s="301"/>
      <c r="DLX15" s="301"/>
      <c r="DLY15" s="301"/>
      <c r="DLZ15" s="301"/>
      <c r="DMA15" s="301"/>
      <c r="DMB15" s="301"/>
      <c r="DMC15" s="301"/>
      <c r="DMD15" s="301"/>
      <c r="DME15" s="301"/>
      <c r="DMF15" s="301"/>
      <c r="DMG15" s="301"/>
      <c r="DMH15" s="301"/>
      <c r="DMI15" s="301"/>
      <c r="DMJ15" s="301"/>
      <c r="DMK15" s="301"/>
      <c r="DML15" s="301"/>
      <c r="DMM15" s="301"/>
      <c r="DMN15" s="301"/>
      <c r="DMO15" s="301"/>
      <c r="DMP15" s="301"/>
      <c r="DMQ15" s="301"/>
      <c r="DMR15" s="301"/>
      <c r="DMS15" s="301"/>
      <c r="DMT15" s="301"/>
      <c r="DMU15" s="301"/>
      <c r="DMV15" s="301"/>
      <c r="DMW15" s="301"/>
      <c r="DMX15" s="301"/>
      <c r="DMY15" s="301"/>
      <c r="DMZ15" s="301"/>
      <c r="DNA15" s="301"/>
      <c r="DNB15" s="301"/>
      <c r="DNC15" s="301"/>
      <c r="DND15" s="301"/>
      <c r="DNE15" s="301"/>
      <c r="DNF15" s="301"/>
      <c r="DNG15" s="301"/>
      <c r="DNH15" s="301"/>
      <c r="DNI15" s="301"/>
      <c r="DNJ15" s="301"/>
      <c r="DNK15" s="301"/>
      <c r="DNL15" s="301"/>
      <c r="DNM15" s="301"/>
      <c r="DNN15" s="301"/>
      <c r="DNO15" s="301"/>
      <c r="DNP15" s="301"/>
      <c r="DNQ15" s="301"/>
      <c r="DNR15" s="301"/>
      <c r="DNS15" s="301"/>
      <c r="DNT15" s="301"/>
      <c r="DNU15" s="301"/>
      <c r="DNV15" s="301"/>
      <c r="DNW15" s="301"/>
      <c r="DNX15" s="301"/>
      <c r="DNY15" s="301"/>
      <c r="DNZ15" s="301"/>
      <c r="DOA15" s="301"/>
      <c r="DOB15" s="301"/>
      <c r="DOC15" s="301"/>
      <c r="DOD15" s="301"/>
      <c r="DOE15" s="301"/>
      <c r="DOF15" s="301"/>
      <c r="DOG15" s="301"/>
      <c r="DOH15" s="301"/>
      <c r="DOI15" s="301"/>
      <c r="DOJ15" s="301"/>
      <c r="DOK15" s="301"/>
      <c r="DOL15" s="301"/>
      <c r="DOM15" s="301"/>
      <c r="DON15" s="301"/>
      <c r="DOO15" s="301"/>
      <c r="DOP15" s="301"/>
      <c r="DOQ15" s="301"/>
      <c r="DOR15" s="301"/>
      <c r="DOS15" s="301"/>
      <c r="DOT15" s="301"/>
      <c r="DOU15" s="301"/>
      <c r="DOV15" s="301"/>
      <c r="DOW15" s="301"/>
      <c r="DOX15" s="301"/>
      <c r="DOY15" s="301"/>
      <c r="DOZ15" s="301"/>
      <c r="DPA15" s="301"/>
      <c r="DPB15" s="301"/>
      <c r="DPC15" s="301"/>
      <c r="DPD15" s="301"/>
      <c r="DPE15" s="301"/>
      <c r="DPF15" s="301"/>
      <c r="DPG15" s="301"/>
      <c r="DPH15" s="301"/>
      <c r="DPI15" s="301"/>
      <c r="DPJ15" s="301"/>
      <c r="DPK15" s="301"/>
      <c r="DPL15" s="301"/>
      <c r="DPM15" s="301"/>
      <c r="DPN15" s="301"/>
      <c r="DPO15" s="301"/>
      <c r="DPP15" s="301"/>
      <c r="DPQ15" s="301"/>
      <c r="DPR15" s="301"/>
      <c r="DPS15" s="301"/>
      <c r="DPT15" s="301"/>
      <c r="DPU15" s="301"/>
      <c r="DPV15" s="301"/>
      <c r="DPW15" s="301"/>
      <c r="DPX15" s="301"/>
      <c r="DPY15" s="301"/>
      <c r="DPZ15" s="301"/>
      <c r="DQA15" s="301"/>
      <c r="DQB15" s="301"/>
      <c r="DQC15" s="301"/>
      <c r="DQD15" s="301"/>
      <c r="DQE15" s="301"/>
      <c r="DQF15" s="301"/>
      <c r="DQG15" s="301"/>
      <c r="DQH15" s="301"/>
      <c r="DQI15" s="301"/>
      <c r="DQJ15" s="301"/>
      <c r="DQK15" s="301"/>
      <c r="DQL15" s="301"/>
      <c r="DQM15" s="301"/>
      <c r="DQN15" s="301"/>
      <c r="DQO15" s="301"/>
      <c r="DQP15" s="301"/>
      <c r="DQQ15" s="301"/>
      <c r="DQR15" s="301"/>
      <c r="DQS15" s="301"/>
      <c r="DQT15" s="301"/>
      <c r="DQU15" s="301"/>
      <c r="DQV15" s="301"/>
      <c r="DQW15" s="301"/>
      <c r="DQX15" s="301"/>
      <c r="DQY15" s="301"/>
      <c r="DQZ15" s="301"/>
      <c r="DRA15" s="301"/>
      <c r="DRB15" s="301"/>
      <c r="DRC15" s="301"/>
      <c r="DRD15" s="301"/>
      <c r="DRE15" s="301"/>
      <c r="DRF15" s="301"/>
      <c r="DRG15" s="301"/>
      <c r="DRH15" s="301"/>
      <c r="DRI15" s="301"/>
      <c r="DRJ15" s="301"/>
      <c r="DRK15" s="301"/>
      <c r="DRL15" s="301"/>
      <c r="DRM15" s="301"/>
      <c r="DRN15" s="301"/>
      <c r="DRO15" s="301"/>
      <c r="DRP15" s="301"/>
      <c r="DRQ15" s="301"/>
      <c r="DRR15" s="301"/>
      <c r="DRS15" s="301"/>
      <c r="DRT15" s="301"/>
      <c r="DRU15" s="301"/>
      <c r="DRV15" s="301"/>
      <c r="DRW15" s="301"/>
      <c r="DRX15" s="301"/>
      <c r="DRY15" s="301"/>
      <c r="DRZ15" s="301"/>
      <c r="DSA15" s="301"/>
      <c r="DSB15" s="301"/>
      <c r="DSC15" s="301"/>
      <c r="DSD15" s="301"/>
      <c r="DSE15" s="301"/>
      <c r="DSF15" s="301"/>
      <c r="DSG15" s="301"/>
      <c r="DSH15" s="301"/>
      <c r="DSI15" s="301"/>
      <c r="DSJ15" s="301"/>
      <c r="DSK15" s="301"/>
      <c r="DSL15" s="301"/>
      <c r="DSM15" s="301"/>
      <c r="DSN15" s="301"/>
      <c r="DSO15" s="301"/>
      <c r="DSP15" s="301"/>
      <c r="DSQ15" s="301"/>
      <c r="DSR15" s="301"/>
      <c r="DSS15" s="301"/>
      <c r="DST15" s="301"/>
      <c r="DSU15" s="301"/>
      <c r="DSV15" s="301"/>
      <c r="DSW15" s="301"/>
      <c r="DSX15" s="301"/>
      <c r="DSY15" s="301"/>
      <c r="DSZ15" s="301"/>
      <c r="DTA15" s="301"/>
      <c r="DTB15" s="301"/>
      <c r="DTC15" s="301"/>
      <c r="DTD15" s="301"/>
      <c r="DTE15" s="301"/>
      <c r="DTF15" s="301"/>
      <c r="DTG15" s="301"/>
      <c r="DTH15" s="301"/>
      <c r="DTI15" s="301"/>
      <c r="DTJ15" s="301"/>
      <c r="DTK15" s="301"/>
      <c r="DTL15" s="301"/>
      <c r="DTM15" s="301"/>
      <c r="DTN15" s="301"/>
      <c r="DTO15" s="301"/>
      <c r="DTP15" s="301"/>
      <c r="DTQ15" s="301"/>
      <c r="DTR15" s="301"/>
      <c r="DTS15" s="301"/>
      <c r="DTT15" s="301"/>
      <c r="DTU15" s="301"/>
      <c r="DTV15" s="301"/>
      <c r="DTW15" s="301"/>
      <c r="DTX15" s="301"/>
      <c r="DTY15" s="301"/>
      <c r="DTZ15" s="301"/>
      <c r="DUA15" s="301"/>
      <c r="DUB15" s="301"/>
      <c r="DUC15" s="301"/>
      <c r="DUD15" s="301"/>
      <c r="DUE15" s="301"/>
      <c r="DUF15" s="301"/>
      <c r="DUG15" s="301"/>
      <c r="DUH15" s="301"/>
      <c r="DUI15" s="301"/>
      <c r="DUJ15" s="301"/>
      <c r="DUK15" s="301"/>
      <c r="DUL15" s="301"/>
      <c r="DUM15" s="301"/>
      <c r="DUN15" s="301"/>
      <c r="DUO15" s="301"/>
      <c r="DUP15" s="301"/>
      <c r="DUQ15" s="301"/>
      <c r="DUR15" s="301"/>
      <c r="DUS15" s="301"/>
      <c r="DUT15" s="301"/>
      <c r="DUU15" s="301"/>
      <c r="DUV15" s="301"/>
      <c r="DUW15" s="301"/>
      <c r="DUX15" s="301"/>
      <c r="DUY15" s="301"/>
      <c r="DUZ15" s="301"/>
      <c r="DVA15" s="301"/>
      <c r="DVB15" s="301"/>
      <c r="DVC15" s="301"/>
      <c r="DVD15" s="301"/>
      <c r="DVE15" s="301"/>
      <c r="DVF15" s="301"/>
      <c r="DVG15" s="301"/>
      <c r="DVH15" s="301"/>
      <c r="DVI15" s="301"/>
      <c r="DVJ15" s="301"/>
      <c r="DVK15" s="301"/>
      <c r="DVL15" s="301"/>
      <c r="DVM15" s="301"/>
      <c r="DVN15" s="301"/>
      <c r="DVO15" s="301"/>
      <c r="DVP15" s="301"/>
      <c r="DVQ15" s="301"/>
      <c r="DVR15" s="301"/>
      <c r="DVS15" s="301"/>
      <c r="DVT15" s="301"/>
      <c r="DVU15" s="301"/>
      <c r="DVV15" s="301"/>
      <c r="DVW15" s="301"/>
      <c r="DVX15" s="301"/>
      <c r="DVY15" s="301"/>
      <c r="DVZ15" s="301"/>
      <c r="DWA15" s="301"/>
      <c r="DWB15" s="301"/>
      <c r="DWC15" s="301"/>
      <c r="DWD15" s="301"/>
      <c r="DWE15" s="301"/>
      <c r="DWF15" s="301"/>
      <c r="DWG15" s="301"/>
      <c r="DWH15" s="301"/>
      <c r="DWI15" s="301"/>
      <c r="DWJ15" s="301"/>
      <c r="DWK15" s="301"/>
      <c r="DWL15" s="301"/>
      <c r="DWM15" s="301"/>
      <c r="DWN15" s="301"/>
      <c r="DWO15" s="301"/>
      <c r="DWP15" s="301"/>
      <c r="DWQ15" s="301"/>
      <c r="DWR15" s="301"/>
      <c r="DWS15" s="301"/>
      <c r="DWT15" s="301"/>
      <c r="DWU15" s="301"/>
      <c r="DWV15" s="301"/>
      <c r="DWW15" s="301"/>
      <c r="DWX15" s="301"/>
      <c r="DWY15" s="301"/>
      <c r="DWZ15" s="301"/>
      <c r="DXA15" s="301"/>
      <c r="DXB15" s="301"/>
      <c r="DXC15" s="301"/>
      <c r="DXD15" s="301"/>
      <c r="DXE15" s="301"/>
      <c r="DXF15" s="301"/>
      <c r="DXG15" s="301"/>
      <c r="DXH15" s="301"/>
      <c r="DXI15" s="301"/>
      <c r="DXJ15" s="301"/>
      <c r="DXK15" s="301"/>
      <c r="DXL15" s="301"/>
      <c r="DXM15" s="301"/>
      <c r="DXN15" s="301"/>
      <c r="DXO15" s="301"/>
      <c r="DXP15" s="301"/>
      <c r="DXQ15" s="301"/>
      <c r="DXR15" s="301"/>
      <c r="DXS15" s="301"/>
      <c r="DXT15" s="301"/>
      <c r="DXU15" s="301"/>
      <c r="DXV15" s="301"/>
      <c r="DXW15" s="301"/>
      <c r="DXX15" s="301"/>
      <c r="DXY15" s="301"/>
      <c r="DXZ15" s="301"/>
      <c r="DYA15" s="301"/>
      <c r="DYB15" s="301"/>
      <c r="DYC15" s="301"/>
      <c r="DYD15" s="301"/>
      <c r="DYE15" s="301"/>
      <c r="DYF15" s="301"/>
      <c r="DYG15" s="301"/>
      <c r="DYH15" s="301"/>
      <c r="DYI15" s="301"/>
      <c r="DYJ15" s="301"/>
      <c r="DYK15" s="301"/>
      <c r="DYL15" s="301"/>
      <c r="DYM15" s="301"/>
      <c r="DYN15" s="301"/>
      <c r="DYO15" s="301"/>
      <c r="DYP15" s="301"/>
      <c r="DYQ15" s="301"/>
      <c r="DYR15" s="301"/>
      <c r="DYS15" s="301"/>
      <c r="DYT15" s="301"/>
      <c r="DYU15" s="301"/>
      <c r="DYV15" s="301"/>
      <c r="DYW15" s="301"/>
      <c r="DYX15" s="301"/>
      <c r="DYY15" s="301"/>
      <c r="DYZ15" s="301"/>
      <c r="DZA15" s="301"/>
      <c r="DZB15" s="301"/>
      <c r="DZC15" s="301"/>
      <c r="DZD15" s="301"/>
      <c r="DZE15" s="301"/>
      <c r="DZF15" s="301"/>
      <c r="DZG15" s="301"/>
      <c r="DZH15" s="301"/>
      <c r="DZI15" s="301"/>
      <c r="DZJ15" s="301"/>
      <c r="DZK15" s="301"/>
      <c r="DZL15" s="301"/>
      <c r="DZM15" s="301"/>
      <c r="DZN15" s="301"/>
      <c r="DZO15" s="301"/>
      <c r="DZP15" s="301"/>
      <c r="DZQ15" s="301"/>
      <c r="DZR15" s="301"/>
      <c r="DZS15" s="301"/>
      <c r="DZT15" s="301"/>
      <c r="DZU15" s="301"/>
      <c r="DZV15" s="301"/>
      <c r="DZW15" s="301"/>
      <c r="DZX15" s="301"/>
      <c r="DZY15" s="301"/>
      <c r="DZZ15" s="301"/>
      <c r="EAA15" s="301"/>
      <c r="EAB15" s="301"/>
      <c r="EAC15" s="301"/>
      <c r="EAD15" s="301"/>
      <c r="EAE15" s="301"/>
      <c r="EAF15" s="301"/>
      <c r="EAG15" s="301"/>
      <c r="EAH15" s="301"/>
      <c r="EAI15" s="301"/>
      <c r="EAJ15" s="301"/>
      <c r="EAK15" s="301"/>
      <c r="EAL15" s="301"/>
      <c r="EAM15" s="301"/>
      <c r="EAN15" s="301"/>
      <c r="EAO15" s="301"/>
      <c r="EAP15" s="301"/>
      <c r="EAQ15" s="301"/>
      <c r="EAR15" s="301"/>
      <c r="EAS15" s="301"/>
      <c r="EAT15" s="301"/>
      <c r="EAU15" s="301"/>
      <c r="EAV15" s="301"/>
      <c r="EAW15" s="301"/>
      <c r="EAX15" s="301"/>
      <c r="EAY15" s="301"/>
      <c r="EAZ15" s="301"/>
      <c r="EBA15" s="301"/>
      <c r="EBB15" s="301"/>
      <c r="EBC15" s="301"/>
      <c r="EBD15" s="301"/>
      <c r="EBE15" s="301"/>
      <c r="EBF15" s="301"/>
      <c r="EBG15" s="301"/>
      <c r="EBH15" s="301"/>
      <c r="EBI15" s="301"/>
      <c r="EBJ15" s="301"/>
      <c r="EBK15" s="301"/>
      <c r="EBL15" s="301"/>
      <c r="EBM15" s="301"/>
      <c r="EBN15" s="301"/>
      <c r="EBO15" s="301"/>
      <c r="EBP15" s="301"/>
      <c r="EBQ15" s="301"/>
      <c r="EBR15" s="301"/>
      <c r="EBS15" s="301"/>
      <c r="EBT15" s="301"/>
      <c r="EBU15" s="301"/>
      <c r="EBV15" s="301"/>
      <c r="EBW15" s="301"/>
      <c r="EBX15" s="301"/>
      <c r="EBY15" s="301"/>
      <c r="EBZ15" s="301"/>
      <c r="ECA15" s="301"/>
      <c r="ECB15" s="301"/>
      <c r="ECC15" s="301"/>
      <c r="ECD15" s="301"/>
      <c r="ECE15" s="301"/>
      <c r="ECF15" s="301"/>
      <c r="ECG15" s="301"/>
      <c r="ECH15" s="301"/>
      <c r="ECI15" s="301"/>
      <c r="ECJ15" s="301"/>
      <c r="ECK15" s="301"/>
      <c r="ECL15" s="301"/>
      <c r="ECM15" s="301"/>
      <c r="ECN15" s="301"/>
      <c r="ECO15" s="301"/>
      <c r="ECP15" s="301"/>
      <c r="ECQ15" s="301"/>
      <c r="ECR15" s="301"/>
      <c r="ECS15" s="301"/>
      <c r="ECT15" s="301"/>
      <c r="ECU15" s="301"/>
      <c r="ECV15" s="301"/>
      <c r="ECW15" s="301"/>
      <c r="ECX15" s="301"/>
      <c r="ECY15" s="301"/>
      <c r="ECZ15" s="301"/>
      <c r="EDA15" s="301"/>
      <c r="EDB15" s="301"/>
      <c r="EDC15" s="301"/>
      <c r="EDD15" s="301"/>
      <c r="EDE15" s="301"/>
      <c r="EDF15" s="301"/>
      <c r="EDG15" s="301"/>
      <c r="EDH15" s="301"/>
      <c r="EDI15" s="301"/>
      <c r="EDJ15" s="301"/>
      <c r="EDK15" s="301"/>
      <c r="EDL15" s="301"/>
      <c r="EDM15" s="301"/>
      <c r="EDN15" s="301"/>
      <c r="EDO15" s="301"/>
      <c r="EDP15" s="301"/>
      <c r="EDQ15" s="301"/>
      <c r="EDR15" s="301"/>
      <c r="EDS15" s="301"/>
      <c r="EDT15" s="301"/>
      <c r="EDU15" s="301"/>
      <c r="EDV15" s="301"/>
      <c r="EDW15" s="301"/>
      <c r="EDX15" s="301"/>
      <c r="EDY15" s="301"/>
      <c r="EDZ15" s="301"/>
      <c r="EEA15" s="301"/>
      <c r="EEB15" s="301"/>
      <c r="EEC15" s="301"/>
      <c r="EED15" s="301"/>
      <c r="EEE15" s="301"/>
      <c r="EEF15" s="301"/>
      <c r="EEG15" s="301"/>
      <c r="EEH15" s="301"/>
      <c r="EEI15" s="301"/>
      <c r="EEJ15" s="301"/>
      <c r="EEK15" s="301"/>
      <c r="EEL15" s="301"/>
      <c r="EEM15" s="301"/>
      <c r="EEN15" s="301"/>
      <c r="EEO15" s="301"/>
      <c r="EEP15" s="301"/>
      <c r="EEQ15" s="301"/>
      <c r="EER15" s="301"/>
      <c r="EES15" s="301"/>
      <c r="EET15" s="301"/>
      <c r="EEU15" s="301"/>
      <c r="EEV15" s="301"/>
      <c r="EEW15" s="301"/>
      <c r="EEX15" s="301"/>
      <c r="EEY15" s="301"/>
      <c r="EEZ15" s="301"/>
      <c r="EFA15" s="301"/>
      <c r="EFB15" s="301"/>
      <c r="EFC15" s="301"/>
      <c r="EFD15" s="301"/>
      <c r="EFE15" s="301"/>
      <c r="EFF15" s="301"/>
      <c r="EFG15" s="301"/>
      <c r="EFH15" s="301"/>
      <c r="EFI15" s="301"/>
      <c r="EFJ15" s="301"/>
      <c r="EFK15" s="301"/>
      <c r="EFL15" s="301"/>
      <c r="EFM15" s="301"/>
      <c r="EFN15" s="301"/>
      <c r="EFO15" s="301"/>
      <c r="EFP15" s="301"/>
      <c r="EFQ15" s="301"/>
      <c r="EFR15" s="301"/>
      <c r="EFS15" s="301"/>
      <c r="EFT15" s="301"/>
      <c r="EFU15" s="301"/>
      <c r="EFV15" s="301"/>
      <c r="EFW15" s="301"/>
      <c r="EFX15" s="301"/>
      <c r="EFY15" s="301"/>
      <c r="EFZ15" s="301"/>
      <c r="EGA15" s="301"/>
      <c r="EGB15" s="301"/>
      <c r="EGC15" s="301"/>
      <c r="EGD15" s="301"/>
      <c r="EGE15" s="301"/>
      <c r="EGF15" s="301"/>
      <c r="EGG15" s="301"/>
      <c r="EGH15" s="301"/>
      <c r="EGI15" s="301"/>
      <c r="EGJ15" s="301"/>
      <c r="EGK15" s="301"/>
      <c r="EGL15" s="301"/>
      <c r="EGM15" s="301"/>
      <c r="EGN15" s="301"/>
      <c r="EGO15" s="301"/>
      <c r="EGP15" s="301"/>
      <c r="EGQ15" s="301"/>
      <c r="EGR15" s="301"/>
      <c r="EGS15" s="301"/>
      <c r="EGT15" s="301"/>
      <c r="EGU15" s="301"/>
      <c r="EGV15" s="301"/>
      <c r="EGW15" s="301"/>
      <c r="EGX15" s="301"/>
      <c r="EGY15" s="301"/>
      <c r="EGZ15" s="301"/>
      <c r="EHA15" s="301"/>
      <c r="EHB15" s="301"/>
      <c r="EHC15" s="301"/>
      <c r="EHD15" s="301"/>
      <c r="EHE15" s="301"/>
      <c r="EHF15" s="301"/>
      <c r="EHG15" s="301"/>
      <c r="EHH15" s="301"/>
      <c r="EHI15" s="301"/>
      <c r="EHJ15" s="301"/>
      <c r="EHK15" s="301"/>
      <c r="EHL15" s="301"/>
      <c r="EHM15" s="301"/>
      <c r="EHN15" s="301"/>
      <c r="EHO15" s="301"/>
      <c r="EHP15" s="301"/>
      <c r="EHQ15" s="301"/>
      <c r="EHR15" s="301"/>
      <c r="EHS15" s="301"/>
      <c r="EHT15" s="301"/>
      <c r="EHU15" s="301"/>
      <c r="EHV15" s="301"/>
      <c r="EHW15" s="301"/>
      <c r="EHX15" s="301"/>
      <c r="EHY15" s="301"/>
      <c r="EHZ15" s="301"/>
      <c r="EIA15" s="301"/>
      <c r="EIB15" s="301"/>
      <c r="EIC15" s="301"/>
      <c r="EID15" s="301"/>
      <c r="EIE15" s="301"/>
      <c r="EIF15" s="301"/>
      <c r="EIG15" s="301"/>
      <c r="EIH15" s="301"/>
      <c r="EII15" s="301"/>
      <c r="EIJ15" s="301"/>
      <c r="EIK15" s="301"/>
      <c r="EIL15" s="301"/>
      <c r="EIM15" s="301"/>
      <c r="EIN15" s="301"/>
      <c r="EIO15" s="301"/>
      <c r="EIP15" s="301"/>
      <c r="EIQ15" s="301"/>
      <c r="EIR15" s="301"/>
      <c r="EIS15" s="301"/>
      <c r="EIT15" s="301"/>
      <c r="EIU15" s="301"/>
      <c r="EIV15" s="301"/>
      <c r="EIW15" s="301"/>
      <c r="EIX15" s="301"/>
      <c r="EIY15" s="301"/>
      <c r="EIZ15" s="301"/>
      <c r="EJA15" s="301"/>
      <c r="EJB15" s="301"/>
      <c r="EJC15" s="301"/>
      <c r="EJD15" s="301"/>
      <c r="EJE15" s="301"/>
      <c r="EJF15" s="301"/>
      <c r="EJG15" s="301"/>
      <c r="EJH15" s="301"/>
      <c r="EJI15" s="301"/>
      <c r="EJJ15" s="301"/>
      <c r="EJK15" s="301"/>
      <c r="EJL15" s="301"/>
      <c r="EJM15" s="301"/>
      <c r="EJN15" s="301"/>
      <c r="EJO15" s="301"/>
      <c r="EJP15" s="301"/>
      <c r="EJQ15" s="301"/>
      <c r="EJR15" s="301"/>
      <c r="EJS15" s="301"/>
      <c r="EJT15" s="301"/>
      <c r="EJU15" s="301"/>
      <c r="EJV15" s="301"/>
      <c r="EJW15" s="301"/>
      <c r="EJX15" s="301"/>
      <c r="EJY15" s="301"/>
      <c r="EJZ15" s="301"/>
      <c r="EKA15" s="301"/>
      <c r="EKB15" s="301"/>
      <c r="EKC15" s="301"/>
      <c r="EKD15" s="301"/>
      <c r="EKE15" s="301"/>
      <c r="EKF15" s="301"/>
      <c r="EKG15" s="301"/>
      <c r="EKH15" s="301"/>
      <c r="EKI15" s="301"/>
      <c r="EKJ15" s="301"/>
      <c r="EKK15" s="301"/>
      <c r="EKL15" s="301"/>
      <c r="EKM15" s="301"/>
      <c r="EKN15" s="301"/>
      <c r="EKO15" s="301"/>
      <c r="EKP15" s="301"/>
      <c r="EKQ15" s="301"/>
      <c r="EKR15" s="301"/>
      <c r="EKS15" s="301"/>
      <c r="EKT15" s="301"/>
      <c r="EKU15" s="301"/>
      <c r="EKV15" s="301"/>
      <c r="EKW15" s="301"/>
      <c r="EKX15" s="301"/>
      <c r="EKY15" s="301"/>
      <c r="EKZ15" s="301"/>
      <c r="ELA15" s="301"/>
      <c r="ELB15" s="301"/>
      <c r="ELC15" s="301"/>
      <c r="ELD15" s="301"/>
      <c r="ELE15" s="301"/>
      <c r="ELF15" s="301"/>
      <c r="ELG15" s="301"/>
      <c r="ELH15" s="301"/>
      <c r="ELI15" s="301"/>
      <c r="ELJ15" s="301"/>
      <c r="ELK15" s="301"/>
      <c r="ELL15" s="301"/>
      <c r="ELM15" s="301"/>
      <c r="ELN15" s="301"/>
      <c r="ELO15" s="301"/>
      <c r="ELP15" s="301"/>
      <c r="ELQ15" s="301"/>
      <c r="ELR15" s="301"/>
      <c r="ELS15" s="301"/>
      <c r="ELT15" s="301"/>
      <c r="ELU15" s="301"/>
      <c r="ELV15" s="301"/>
      <c r="ELW15" s="301"/>
      <c r="ELX15" s="301"/>
      <c r="ELY15" s="301"/>
      <c r="ELZ15" s="301"/>
      <c r="EMA15" s="301"/>
      <c r="EMB15" s="301"/>
      <c r="EMC15" s="301"/>
      <c r="EMD15" s="301"/>
      <c r="EME15" s="301"/>
      <c r="EMF15" s="301"/>
      <c r="EMG15" s="301"/>
      <c r="EMH15" s="301"/>
      <c r="EMI15" s="301"/>
      <c r="EMJ15" s="301"/>
      <c r="EMK15" s="301"/>
      <c r="EML15" s="301"/>
      <c r="EMM15" s="301"/>
      <c r="EMN15" s="301"/>
      <c r="EMO15" s="301"/>
      <c r="EMP15" s="301"/>
      <c r="EMQ15" s="301"/>
      <c r="EMR15" s="301"/>
      <c r="EMS15" s="301"/>
      <c r="EMT15" s="301"/>
      <c r="EMU15" s="301"/>
      <c r="EMV15" s="301"/>
      <c r="EMW15" s="301"/>
      <c r="EMX15" s="301"/>
      <c r="EMY15" s="301"/>
      <c r="EMZ15" s="301"/>
      <c r="ENA15" s="301"/>
      <c r="ENB15" s="301"/>
      <c r="ENC15" s="301"/>
      <c r="END15" s="301"/>
      <c r="ENE15" s="301"/>
      <c r="ENF15" s="301"/>
      <c r="ENG15" s="301"/>
      <c r="ENH15" s="301"/>
      <c r="ENI15" s="301"/>
      <c r="ENJ15" s="301"/>
      <c r="ENK15" s="301"/>
      <c r="ENL15" s="301"/>
      <c r="ENM15" s="301"/>
      <c r="ENN15" s="301"/>
      <c r="ENO15" s="301"/>
      <c r="ENP15" s="301"/>
      <c r="ENQ15" s="301"/>
      <c r="ENR15" s="301"/>
      <c r="ENS15" s="301"/>
      <c r="ENT15" s="301"/>
      <c r="ENU15" s="301"/>
      <c r="ENV15" s="301"/>
      <c r="ENW15" s="301"/>
      <c r="ENX15" s="301"/>
      <c r="ENY15" s="301"/>
      <c r="ENZ15" s="301"/>
      <c r="EOA15" s="301"/>
      <c r="EOB15" s="301"/>
      <c r="EOC15" s="301"/>
      <c r="EOD15" s="301"/>
      <c r="EOE15" s="301"/>
      <c r="EOF15" s="301"/>
      <c r="EOG15" s="301"/>
      <c r="EOH15" s="301"/>
      <c r="EOI15" s="301"/>
      <c r="EOJ15" s="301"/>
      <c r="EOK15" s="301"/>
      <c r="EOL15" s="301"/>
      <c r="EOM15" s="301"/>
      <c r="EON15" s="301"/>
      <c r="EOO15" s="301"/>
      <c r="EOP15" s="301"/>
      <c r="EOQ15" s="301"/>
      <c r="EOR15" s="301"/>
      <c r="EOS15" s="301"/>
      <c r="EOT15" s="301"/>
      <c r="EOU15" s="301"/>
      <c r="EOV15" s="301"/>
      <c r="EOW15" s="301"/>
      <c r="EOX15" s="301"/>
      <c r="EOY15" s="301"/>
      <c r="EOZ15" s="301"/>
      <c r="EPA15" s="301"/>
      <c r="EPB15" s="301"/>
      <c r="EPC15" s="301"/>
      <c r="EPD15" s="301"/>
      <c r="EPE15" s="301"/>
      <c r="EPF15" s="301"/>
      <c r="EPG15" s="301"/>
      <c r="EPH15" s="301"/>
      <c r="EPI15" s="301"/>
      <c r="EPJ15" s="301"/>
      <c r="EPK15" s="301"/>
      <c r="EPL15" s="301"/>
      <c r="EPM15" s="301"/>
      <c r="EPN15" s="301"/>
      <c r="EPO15" s="301"/>
      <c r="EPP15" s="301"/>
      <c r="EPQ15" s="301"/>
      <c r="EPR15" s="301"/>
      <c r="EPS15" s="301"/>
      <c r="EPT15" s="301"/>
      <c r="EPU15" s="301"/>
      <c r="EPV15" s="301"/>
      <c r="EPW15" s="301"/>
      <c r="EPX15" s="301"/>
      <c r="EPY15" s="301"/>
      <c r="EPZ15" s="301"/>
      <c r="EQA15" s="301"/>
      <c r="EQB15" s="301"/>
      <c r="EQC15" s="301"/>
      <c r="EQD15" s="301"/>
      <c r="EQE15" s="301"/>
      <c r="EQF15" s="301"/>
      <c r="EQG15" s="301"/>
      <c r="EQH15" s="301"/>
      <c r="EQI15" s="301"/>
      <c r="EQJ15" s="301"/>
      <c r="EQK15" s="301"/>
      <c r="EQL15" s="301"/>
      <c r="EQM15" s="301"/>
      <c r="EQN15" s="301"/>
      <c r="EQO15" s="301"/>
      <c r="EQP15" s="301"/>
      <c r="EQQ15" s="301"/>
      <c r="EQR15" s="301"/>
      <c r="EQS15" s="301"/>
      <c r="EQT15" s="301"/>
      <c r="EQU15" s="301"/>
      <c r="EQV15" s="301"/>
      <c r="EQW15" s="301"/>
      <c r="EQX15" s="301"/>
      <c r="EQY15" s="301"/>
      <c r="EQZ15" s="301"/>
      <c r="ERA15" s="301"/>
      <c r="ERB15" s="301"/>
      <c r="ERC15" s="301"/>
      <c r="ERD15" s="301"/>
      <c r="ERE15" s="301"/>
      <c r="ERF15" s="301"/>
      <c r="ERG15" s="301"/>
      <c r="ERH15" s="301"/>
      <c r="ERI15" s="301"/>
      <c r="ERJ15" s="301"/>
      <c r="ERK15" s="301"/>
      <c r="ERL15" s="301"/>
      <c r="ERM15" s="301"/>
      <c r="ERN15" s="301"/>
      <c r="ERO15" s="301"/>
      <c r="ERP15" s="301"/>
      <c r="ERQ15" s="301"/>
      <c r="ERR15" s="301"/>
      <c r="ERS15" s="301"/>
      <c r="ERT15" s="301"/>
      <c r="ERU15" s="301"/>
      <c r="ERV15" s="301"/>
      <c r="ERW15" s="301"/>
      <c r="ERX15" s="301"/>
      <c r="ERY15" s="301"/>
      <c r="ERZ15" s="301"/>
      <c r="ESA15" s="301"/>
      <c r="ESB15" s="301"/>
      <c r="ESC15" s="301"/>
      <c r="ESD15" s="301"/>
      <c r="ESE15" s="301"/>
      <c r="ESF15" s="301"/>
      <c r="ESG15" s="301"/>
      <c r="ESH15" s="301"/>
      <c r="ESI15" s="301"/>
      <c r="ESJ15" s="301"/>
      <c r="ESK15" s="301"/>
      <c r="ESL15" s="301"/>
      <c r="ESM15" s="301"/>
      <c r="ESN15" s="301"/>
      <c r="ESO15" s="301"/>
      <c r="ESP15" s="301"/>
      <c r="ESQ15" s="301"/>
      <c r="ESR15" s="301"/>
      <c r="ESS15" s="301"/>
      <c r="EST15" s="301"/>
      <c r="ESU15" s="301"/>
      <c r="ESV15" s="301"/>
      <c r="ESW15" s="301"/>
      <c r="ESX15" s="301"/>
      <c r="ESY15" s="301"/>
      <c r="ESZ15" s="301"/>
      <c r="ETA15" s="301"/>
      <c r="ETB15" s="301"/>
      <c r="ETC15" s="301"/>
      <c r="ETD15" s="301"/>
      <c r="ETE15" s="301"/>
      <c r="ETF15" s="301"/>
      <c r="ETG15" s="301"/>
      <c r="ETH15" s="301"/>
      <c r="ETI15" s="301"/>
      <c r="ETJ15" s="301"/>
      <c r="ETK15" s="301"/>
      <c r="ETL15" s="301"/>
      <c r="ETM15" s="301"/>
      <c r="ETN15" s="301"/>
      <c r="ETO15" s="301"/>
      <c r="ETP15" s="301"/>
      <c r="ETQ15" s="301"/>
      <c r="ETR15" s="301"/>
      <c r="ETS15" s="301"/>
      <c r="ETT15" s="301"/>
      <c r="ETU15" s="301"/>
      <c r="ETV15" s="301"/>
      <c r="ETW15" s="301"/>
      <c r="ETX15" s="301"/>
      <c r="ETY15" s="301"/>
      <c r="ETZ15" s="301"/>
      <c r="EUA15" s="301"/>
      <c r="EUB15" s="301"/>
      <c r="EUC15" s="301"/>
      <c r="EUD15" s="301"/>
      <c r="EUE15" s="301"/>
      <c r="EUF15" s="301"/>
      <c r="EUG15" s="301"/>
      <c r="EUH15" s="301"/>
      <c r="EUI15" s="301"/>
      <c r="EUJ15" s="301"/>
      <c r="EUK15" s="301"/>
      <c r="EUL15" s="301"/>
      <c r="EUM15" s="301"/>
      <c r="EUN15" s="301"/>
      <c r="EUO15" s="301"/>
      <c r="EUP15" s="301"/>
      <c r="EUQ15" s="301"/>
      <c r="EUR15" s="301"/>
      <c r="EUS15" s="301"/>
      <c r="EUT15" s="301"/>
      <c r="EUU15" s="301"/>
      <c r="EUV15" s="301"/>
      <c r="EUW15" s="301"/>
      <c r="EUX15" s="301"/>
      <c r="EUY15" s="301"/>
      <c r="EUZ15" s="301"/>
      <c r="EVA15" s="301"/>
      <c r="EVB15" s="301"/>
      <c r="EVC15" s="301"/>
      <c r="EVD15" s="301"/>
      <c r="EVE15" s="301"/>
      <c r="EVF15" s="301"/>
      <c r="EVG15" s="301"/>
      <c r="EVH15" s="301"/>
      <c r="EVI15" s="301"/>
      <c r="EVJ15" s="301"/>
      <c r="EVK15" s="301"/>
      <c r="EVL15" s="301"/>
      <c r="EVM15" s="301"/>
      <c r="EVN15" s="301"/>
      <c r="EVO15" s="301"/>
      <c r="EVP15" s="301"/>
      <c r="EVQ15" s="301"/>
      <c r="EVR15" s="301"/>
      <c r="EVS15" s="301"/>
      <c r="EVT15" s="301"/>
      <c r="EVU15" s="301"/>
      <c r="EVV15" s="301"/>
      <c r="EVW15" s="301"/>
      <c r="EVX15" s="301"/>
      <c r="EVY15" s="301"/>
      <c r="EVZ15" s="301"/>
      <c r="EWA15" s="301"/>
      <c r="EWB15" s="301"/>
      <c r="EWC15" s="301"/>
      <c r="EWD15" s="301"/>
      <c r="EWE15" s="301"/>
      <c r="EWF15" s="301"/>
      <c r="EWG15" s="301"/>
      <c r="EWH15" s="301"/>
      <c r="EWI15" s="301"/>
      <c r="EWJ15" s="301"/>
      <c r="EWK15" s="301"/>
      <c r="EWL15" s="301"/>
      <c r="EWM15" s="301"/>
      <c r="EWN15" s="301"/>
      <c r="EWO15" s="301"/>
      <c r="EWP15" s="301"/>
    </row>
    <row r="16" spans="1:3994" s="108" customFormat="1" ht="45">
      <c r="A16" s="835"/>
      <c r="B16" s="95">
        <v>20</v>
      </c>
      <c r="C16" s="95" t="s">
        <v>192</v>
      </c>
      <c r="D16" s="96" t="s">
        <v>193</v>
      </c>
      <c r="E16" s="95" t="s">
        <v>194</v>
      </c>
      <c r="F16" s="96" t="s">
        <v>195</v>
      </c>
      <c r="G16" s="95" t="s">
        <v>196</v>
      </c>
      <c r="H16" s="97" t="s">
        <v>197</v>
      </c>
      <c r="I16" s="98" t="s">
        <v>198</v>
      </c>
      <c r="J16" s="98">
        <v>3033317</v>
      </c>
      <c r="K16" s="99" t="s">
        <v>223</v>
      </c>
      <c r="L16" s="100" t="s">
        <v>224</v>
      </c>
      <c r="M16" s="98">
        <v>5000032</v>
      </c>
      <c r="N16" s="99" t="s">
        <v>225</v>
      </c>
      <c r="O16" s="100" t="s">
        <v>224</v>
      </c>
      <c r="P16" s="101">
        <f>'[1]PROGRAMACION ANUAL -2012'!$AA$262</f>
        <v>700</v>
      </c>
      <c r="Q16" s="110"/>
      <c r="R16" s="109"/>
      <c r="S16" s="104"/>
      <c r="T16" s="105"/>
      <c r="U16" s="106"/>
      <c r="V16" s="107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  <c r="FL16" s="301"/>
      <c r="FM16" s="301"/>
      <c r="FN16" s="301"/>
      <c r="FO16" s="301"/>
      <c r="FP16" s="301"/>
      <c r="FQ16" s="301"/>
      <c r="FR16" s="301"/>
      <c r="FS16" s="301"/>
      <c r="FT16" s="301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301"/>
      <c r="GJ16" s="301"/>
      <c r="GK16" s="301"/>
      <c r="GL16" s="301"/>
      <c r="GM16" s="301"/>
      <c r="GN16" s="301"/>
      <c r="GO16" s="301"/>
      <c r="GP16" s="301"/>
      <c r="GQ16" s="301"/>
      <c r="GR16" s="301"/>
      <c r="GS16" s="301"/>
      <c r="GT16" s="301"/>
      <c r="GU16" s="301"/>
      <c r="GV16" s="301"/>
      <c r="GW16" s="301"/>
      <c r="GX16" s="301"/>
      <c r="GY16" s="301"/>
      <c r="GZ16" s="301"/>
      <c r="HA16" s="301"/>
      <c r="HB16" s="301"/>
      <c r="HC16" s="301"/>
      <c r="HD16" s="301"/>
      <c r="HE16" s="301"/>
      <c r="HF16" s="301"/>
      <c r="HG16" s="301"/>
      <c r="HH16" s="301"/>
      <c r="HI16" s="301"/>
      <c r="HJ16" s="301"/>
      <c r="HK16" s="301"/>
      <c r="HL16" s="301"/>
      <c r="HM16" s="301"/>
      <c r="HN16" s="301"/>
      <c r="HO16" s="301"/>
      <c r="HP16" s="301"/>
      <c r="HQ16" s="301"/>
      <c r="HR16" s="301"/>
      <c r="HS16" s="301"/>
      <c r="HT16" s="301"/>
      <c r="HU16" s="301"/>
      <c r="HV16" s="301"/>
      <c r="HW16" s="301"/>
      <c r="HX16" s="301"/>
      <c r="HY16" s="301"/>
      <c r="HZ16" s="301"/>
      <c r="IA16" s="301"/>
      <c r="IB16" s="301"/>
      <c r="IC16" s="301"/>
      <c r="ID16" s="301"/>
      <c r="IE16" s="301"/>
      <c r="IF16" s="301"/>
      <c r="IG16" s="301"/>
      <c r="IH16" s="301"/>
      <c r="II16" s="301"/>
      <c r="IJ16" s="301"/>
      <c r="IK16" s="301"/>
      <c r="IL16" s="301"/>
      <c r="IM16" s="301"/>
      <c r="IN16" s="301"/>
      <c r="IO16" s="301"/>
      <c r="IP16" s="301"/>
      <c r="IQ16" s="301"/>
      <c r="IR16" s="301"/>
      <c r="IS16" s="301"/>
      <c r="IT16" s="301"/>
      <c r="IU16" s="301"/>
      <c r="IV16" s="301"/>
      <c r="IW16" s="301"/>
      <c r="IX16" s="301"/>
      <c r="IY16" s="301"/>
      <c r="IZ16" s="301"/>
      <c r="JA16" s="301"/>
      <c r="JB16" s="301"/>
      <c r="JC16" s="301"/>
      <c r="JD16" s="301"/>
      <c r="JE16" s="301"/>
      <c r="JF16" s="301"/>
      <c r="JG16" s="301"/>
      <c r="JH16" s="301"/>
      <c r="JI16" s="301"/>
      <c r="JJ16" s="301"/>
      <c r="JK16" s="301"/>
      <c r="JL16" s="301"/>
      <c r="JM16" s="301"/>
      <c r="JN16" s="301"/>
      <c r="JO16" s="301"/>
      <c r="JP16" s="301"/>
      <c r="JQ16" s="301"/>
      <c r="JR16" s="301"/>
      <c r="JS16" s="301"/>
      <c r="JT16" s="301"/>
      <c r="JU16" s="301"/>
      <c r="JV16" s="301"/>
      <c r="JW16" s="301"/>
      <c r="JX16" s="301"/>
      <c r="JY16" s="301"/>
      <c r="JZ16" s="301"/>
      <c r="KA16" s="301"/>
      <c r="KB16" s="301"/>
      <c r="KC16" s="301"/>
      <c r="KD16" s="301"/>
      <c r="KE16" s="301"/>
      <c r="KF16" s="301"/>
      <c r="KG16" s="301"/>
      <c r="KH16" s="301"/>
      <c r="KI16" s="301"/>
      <c r="KJ16" s="301"/>
      <c r="KK16" s="301"/>
      <c r="KL16" s="301"/>
      <c r="KM16" s="301"/>
      <c r="KN16" s="301"/>
      <c r="KO16" s="301"/>
      <c r="KP16" s="301"/>
      <c r="KQ16" s="301"/>
      <c r="KR16" s="301"/>
      <c r="KS16" s="301"/>
      <c r="KT16" s="301"/>
      <c r="KU16" s="301"/>
      <c r="KV16" s="301"/>
      <c r="KW16" s="301"/>
      <c r="KX16" s="301"/>
      <c r="KY16" s="301"/>
      <c r="KZ16" s="301"/>
      <c r="LA16" s="301"/>
      <c r="LB16" s="301"/>
      <c r="LC16" s="301"/>
      <c r="LD16" s="301"/>
      <c r="LE16" s="301"/>
      <c r="LF16" s="301"/>
      <c r="LG16" s="301"/>
      <c r="LH16" s="301"/>
      <c r="LI16" s="301"/>
      <c r="LJ16" s="301"/>
      <c r="LK16" s="301"/>
      <c r="LL16" s="301"/>
      <c r="LM16" s="301"/>
      <c r="LN16" s="301"/>
      <c r="LO16" s="301"/>
      <c r="LP16" s="301"/>
      <c r="LQ16" s="301"/>
      <c r="LR16" s="301"/>
      <c r="LS16" s="301"/>
      <c r="LT16" s="301"/>
      <c r="LU16" s="301"/>
      <c r="LV16" s="301"/>
      <c r="LW16" s="301"/>
      <c r="LX16" s="301"/>
      <c r="LY16" s="301"/>
      <c r="LZ16" s="301"/>
      <c r="MA16" s="301"/>
      <c r="MB16" s="301"/>
      <c r="MC16" s="301"/>
      <c r="MD16" s="301"/>
      <c r="ME16" s="301"/>
      <c r="MF16" s="301"/>
      <c r="MG16" s="301"/>
      <c r="MH16" s="301"/>
      <c r="MI16" s="301"/>
      <c r="MJ16" s="301"/>
      <c r="MK16" s="301"/>
      <c r="ML16" s="301"/>
      <c r="MM16" s="301"/>
      <c r="MN16" s="301"/>
      <c r="MO16" s="301"/>
      <c r="MP16" s="301"/>
      <c r="MQ16" s="301"/>
      <c r="MR16" s="301"/>
      <c r="MS16" s="301"/>
      <c r="MT16" s="301"/>
      <c r="MU16" s="301"/>
      <c r="MV16" s="301"/>
      <c r="MW16" s="301"/>
      <c r="MX16" s="301"/>
      <c r="MY16" s="301"/>
      <c r="MZ16" s="301"/>
      <c r="NA16" s="301"/>
      <c r="NB16" s="301"/>
      <c r="NC16" s="301"/>
      <c r="ND16" s="301"/>
      <c r="NE16" s="301"/>
      <c r="NF16" s="301"/>
      <c r="NG16" s="301"/>
      <c r="NH16" s="301"/>
      <c r="NI16" s="301"/>
      <c r="NJ16" s="301"/>
      <c r="NK16" s="301"/>
      <c r="NL16" s="301"/>
      <c r="NM16" s="301"/>
      <c r="NN16" s="301"/>
      <c r="NO16" s="301"/>
      <c r="NP16" s="301"/>
      <c r="NQ16" s="301"/>
      <c r="NR16" s="301"/>
      <c r="NS16" s="301"/>
      <c r="NT16" s="301"/>
      <c r="NU16" s="301"/>
      <c r="NV16" s="301"/>
      <c r="NW16" s="301"/>
      <c r="NX16" s="301"/>
      <c r="NY16" s="301"/>
      <c r="NZ16" s="301"/>
      <c r="OA16" s="301"/>
      <c r="OB16" s="301"/>
      <c r="OC16" s="301"/>
      <c r="OD16" s="301"/>
      <c r="OE16" s="301"/>
      <c r="OF16" s="301"/>
      <c r="OG16" s="301"/>
      <c r="OH16" s="301"/>
      <c r="OI16" s="301"/>
      <c r="OJ16" s="301"/>
      <c r="OK16" s="301"/>
      <c r="OL16" s="301"/>
      <c r="OM16" s="301"/>
      <c r="ON16" s="301"/>
      <c r="OO16" s="301"/>
      <c r="OP16" s="301"/>
      <c r="OQ16" s="301"/>
      <c r="OR16" s="301"/>
      <c r="OS16" s="301"/>
      <c r="OT16" s="301"/>
      <c r="OU16" s="301"/>
      <c r="OV16" s="301"/>
      <c r="OW16" s="301"/>
      <c r="OX16" s="301"/>
      <c r="OY16" s="301"/>
      <c r="OZ16" s="301"/>
      <c r="PA16" s="301"/>
      <c r="PB16" s="301"/>
      <c r="PC16" s="301"/>
      <c r="PD16" s="301"/>
      <c r="PE16" s="301"/>
      <c r="PF16" s="301"/>
      <c r="PG16" s="301"/>
      <c r="PH16" s="301"/>
      <c r="PI16" s="301"/>
      <c r="PJ16" s="301"/>
      <c r="PK16" s="301"/>
      <c r="PL16" s="301"/>
      <c r="PM16" s="301"/>
      <c r="PN16" s="301"/>
      <c r="PO16" s="301"/>
      <c r="PP16" s="301"/>
      <c r="PQ16" s="301"/>
      <c r="PR16" s="301"/>
      <c r="PS16" s="301"/>
      <c r="PT16" s="301"/>
      <c r="PU16" s="301"/>
      <c r="PV16" s="301"/>
      <c r="PW16" s="301"/>
      <c r="PX16" s="301"/>
      <c r="PY16" s="301"/>
      <c r="PZ16" s="301"/>
      <c r="QA16" s="301"/>
      <c r="QB16" s="301"/>
      <c r="QC16" s="301"/>
      <c r="QD16" s="301"/>
      <c r="QE16" s="301"/>
      <c r="QF16" s="301"/>
      <c r="QG16" s="301"/>
      <c r="QH16" s="301"/>
      <c r="QI16" s="301"/>
      <c r="QJ16" s="301"/>
      <c r="QK16" s="301"/>
      <c r="QL16" s="301"/>
      <c r="QM16" s="301"/>
      <c r="QN16" s="301"/>
      <c r="QO16" s="301"/>
      <c r="QP16" s="301"/>
      <c r="QQ16" s="301"/>
      <c r="QR16" s="301"/>
      <c r="QS16" s="301"/>
      <c r="QT16" s="301"/>
      <c r="QU16" s="301"/>
      <c r="QV16" s="301"/>
      <c r="QW16" s="301"/>
      <c r="QX16" s="301"/>
      <c r="QY16" s="301"/>
      <c r="QZ16" s="301"/>
      <c r="RA16" s="301"/>
      <c r="RB16" s="301"/>
      <c r="RC16" s="301"/>
      <c r="RD16" s="301"/>
      <c r="RE16" s="301"/>
      <c r="RF16" s="301"/>
      <c r="RG16" s="301"/>
      <c r="RH16" s="301"/>
      <c r="RI16" s="301"/>
      <c r="RJ16" s="301"/>
      <c r="RK16" s="301"/>
      <c r="RL16" s="301"/>
      <c r="RM16" s="301"/>
      <c r="RN16" s="301"/>
      <c r="RO16" s="301"/>
      <c r="RP16" s="301"/>
      <c r="RQ16" s="301"/>
      <c r="RR16" s="301"/>
      <c r="RS16" s="301"/>
      <c r="RT16" s="301"/>
      <c r="RU16" s="301"/>
      <c r="RV16" s="301"/>
      <c r="RW16" s="301"/>
      <c r="RX16" s="301"/>
      <c r="RY16" s="301"/>
      <c r="RZ16" s="301"/>
      <c r="SA16" s="301"/>
      <c r="SB16" s="301"/>
      <c r="SC16" s="301"/>
      <c r="SD16" s="301"/>
      <c r="SE16" s="301"/>
      <c r="SF16" s="301"/>
      <c r="SG16" s="301"/>
      <c r="SH16" s="301"/>
      <c r="SI16" s="301"/>
      <c r="SJ16" s="301"/>
      <c r="SK16" s="301"/>
      <c r="SL16" s="301"/>
      <c r="SM16" s="301"/>
      <c r="SN16" s="301"/>
      <c r="SO16" s="301"/>
      <c r="SP16" s="301"/>
      <c r="SQ16" s="301"/>
      <c r="SR16" s="301"/>
      <c r="SS16" s="301"/>
      <c r="ST16" s="301"/>
      <c r="SU16" s="301"/>
      <c r="SV16" s="301"/>
      <c r="SW16" s="301"/>
      <c r="SX16" s="301"/>
      <c r="SY16" s="301"/>
      <c r="SZ16" s="301"/>
      <c r="TA16" s="301"/>
      <c r="TB16" s="301"/>
      <c r="TC16" s="301"/>
      <c r="TD16" s="301"/>
      <c r="TE16" s="301"/>
      <c r="TF16" s="301"/>
      <c r="TG16" s="301"/>
      <c r="TH16" s="301"/>
      <c r="TI16" s="301"/>
      <c r="TJ16" s="301"/>
      <c r="TK16" s="301"/>
      <c r="TL16" s="301"/>
      <c r="TM16" s="301"/>
      <c r="TN16" s="301"/>
      <c r="TO16" s="301"/>
      <c r="TP16" s="301"/>
      <c r="TQ16" s="301"/>
      <c r="TR16" s="301"/>
      <c r="TS16" s="301"/>
      <c r="TT16" s="301"/>
      <c r="TU16" s="301"/>
      <c r="TV16" s="301"/>
      <c r="TW16" s="301"/>
      <c r="TX16" s="301"/>
      <c r="TY16" s="301"/>
      <c r="TZ16" s="301"/>
      <c r="UA16" s="301"/>
      <c r="UB16" s="301"/>
      <c r="UC16" s="301"/>
      <c r="UD16" s="301"/>
      <c r="UE16" s="301"/>
      <c r="UF16" s="301"/>
      <c r="UG16" s="301"/>
      <c r="UH16" s="301"/>
      <c r="UI16" s="301"/>
      <c r="UJ16" s="301"/>
      <c r="UK16" s="301"/>
      <c r="UL16" s="301"/>
      <c r="UM16" s="301"/>
      <c r="UN16" s="301"/>
      <c r="UO16" s="301"/>
      <c r="UP16" s="301"/>
      <c r="UQ16" s="301"/>
      <c r="UR16" s="301"/>
      <c r="US16" s="301"/>
      <c r="UT16" s="301"/>
      <c r="UU16" s="301"/>
      <c r="UV16" s="301"/>
      <c r="UW16" s="301"/>
      <c r="UX16" s="301"/>
      <c r="UY16" s="301"/>
      <c r="UZ16" s="301"/>
      <c r="VA16" s="301"/>
      <c r="VB16" s="301"/>
      <c r="VC16" s="301"/>
      <c r="VD16" s="301"/>
      <c r="VE16" s="301"/>
      <c r="VF16" s="301"/>
      <c r="VG16" s="301"/>
      <c r="VH16" s="301"/>
      <c r="VI16" s="301"/>
      <c r="VJ16" s="301"/>
      <c r="VK16" s="301"/>
      <c r="VL16" s="301"/>
      <c r="VM16" s="301"/>
      <c r="VN16" s="301"/>
      <c r="VO16" s="301"/>
      <c r="VP16" s="301"/>
      <c r="VQ16" s="301"/>
      <c r="VR16" s="301"/>
      <c r="VS16" s="301"/>
      <c r="VT16" s="301"/>
      <c r="VU16" s="301"/>
      <c r="VV16" s="301"/>
      <c r="VW16" s="301"/>
      <c r="VX16" s="301"/>
      <c r="VY16" s="301"/>
      <c r="VZ16" s="301"/>
      <c r="WA16" s="301"/>
      <c r="WB16" s="301"/>
      <c r="WC16" s="301"/>
      <c r="WD16" s="301"/>
      <c r="WE16" s="301"/>
      <c r="WF16" s="301"/>
      <c r="WG16" s="301"/>
      <c r="WH16" s="301"/>
      <c r="WI16" s="301"/>
      <c r="WJ16" s="301"/>
      <c r="WK16" s="301"/>
      <c r="WL16" s="301"/>
      <c r="WM16" s="301"/>
      <c r="WN16" s="301"/>
      <c r="WO16" s="301"/>
      <c r="WP16" s="301"/>
      <c r="WQ16" s="301"/>
      <c r="WR16" s="301"/>
      <c r="WS16" s="301"/>
      <c r="WT16" s="301"/>
      <c r="WU16" s="301"/>
      <c r="WV16" s="301"/>
      <c r="WW16" s="301"/>
      <c r="WX16" s="301"/>
      <c r="WY16" s="301"/>
      <c r="WZ16" s="301"/>
      <c r="XA16" s="301"/>
      <c r="XB16" s="301"/>
      <c r="XC16" s="301"/>
      <c r="XD16" s="301"/>
      <c r="XE16" s="301"/>
      <c r="XF16" s="301"/>
      <c r="XG16" s="301"/>
      <c r="XH16" s="301"/>
      <c r="XI16" s="301"/>
      <c r="XJ16" s="301"/>
      <c r="XK16" s="301"/>
      <c r="XL16" s="301"/>
      <c r="XM16" s="301"/>
      <c r="XN16" s="301"/>
      <c r="XO16" s="301"/>
      <c r="XP16" s="301"/>
      <c r="XQ16" s="301"/>
      <c r="XR16" s="301"/>
      <c r="XS16" s="301"/>
      <c r="XT16" s="301"/>
      <c r="XU16" s="301"/>
      <c r="XV16" s="301"/>
      <c r="XW16" s="301"/>
      <c r="XX16" s="301"/>
      <c r="XY16" s="301"/>
      <c r="XZ16" s="301"/>
      <c r="YA16" s="301"/>
      <c r="YB16" s="301"/>
      <c r="YC16" s="301"/>
      <c r="YD16" s="301"/>
      <c r="YE16" s="301"/>
      <c r="YF16" s="301"/>
      <c r="YG16" s="301"/>
      <c r="YH16" s="301"/>
      <c r="YI16" s="301"/>
      <c r="YJ16" s="301"/>
      <c r="YK16" s="301"/>
      <c r="YL16" s="301"/>
      <c r="YM16" s="301"/>
      <c r="YN16" s="301"/>
      <c r="YO16" s="301"/>
      <c r="YP16" s="301"/>
      <c r="YQ16" s="301"/>
      <c r="YR16" s="301"/>
      <c r="YS16" s="301"/>
      <c r="YT16" s="301"/>
      <c r="YU16" s="301"/>
      <c r="YV16" s="301"/>
      <c r="YW16" s="301"/>
      <c r="YX16" s="301"/>
      <c r="YY16" s="301"/>
      <c r="YZ16" s="301"/>
      <c r="ZA16" s="301"/>
      <c r="ZB16" s="301"/>
      <c r="ZC16" s="301"/>
      <c r="ZD16" s="301"/>
      <c r="ZE16" s="301"/>
      <c r="ZF16" s="301"/>
      <c r="ZG16" s="301"/>
      <c r="ZH16" s="301"/>
      <c r="ZI16" s="301"/>
      <c r="ZJ16" s="301"/>
      <c r="ZK16" s="301"/>
      <c r="ZL16" s="301"/>
      <c r="ZM16" s="301"/>
      <c r="ZN16" s="301"/>
      <c r="ZO16" s="301"/>
      <c r="ZP16" s="301"/>
      <c r="ZQ16" s="301"/>
      <c r="ZR16" s="301"/>
      <c r="ZS16" s="301"/>
      <c r="ZT16" s="301"/>
      <c r="ZU16" s="301"/>
      <c r="ZV16" s="301"/>
      <c r="ZW16" s="301"/>
      <c r="ZX16" s="301"/>
      <c r="ZY16" s="301"/>
      <c r="ZZ16" s="301"/>
      <c r="AAA16" s="301"/>
      <c r="AAB16" s="301"/>
      <c r="AAC16" s="301"/>
      <c r="AAD16" s="301"/>
      <c r="AAE16" s="301"/>
      <c r="AAF16" s="301"/>
      <c r="AAG16" s="301"/>
      <c r="AAH16" s="301"/>
      <c r="AAI16" s="301"/>
      <c r="AAJ16" s="301"/>
      <c r="AAK16" s="301"/>
      <c r="AAL16" s="301"/>
      <c r="AAM16" s="301"/>
      <c r="AAN16" s="301"/>
      <c r="AAO16" s="301"/>
      <c r="AAP16" s="301"/>
      <c r="AAQ16" s="301"/>
      <c r="AAR16" s="301"/>
      <c r="AAS16" s="301"/>
      <c r="AAT16" s="301"/>
      <c r="AAU16" s="301"/>
      <c r="AAV16" s="301"/>
      <c r="AAW16" s="301"/>
      <c r="AAX16" s="301"/>
      <c r="AAY16" s="301"/>
      <c r="AAZ16" s="301"/>
      <c r="ABA16" s="301"/>
      <c r="ABB16" s="301"/>
      <c r="ABC16" s="301"/>
      <c r="ABD16" s="301"/>
      <c r="ABE16" s="301"/>
      <c r="ABF16" s="301"/>
      <c r="ABG16" s="301"/>
      <c r="ABH16" s="301"/>
      <c r="ABI16" s="301"/>
      <c r="ABJ16" s="301"/>
      <c r="ABK16" s="301"/>
      <c r="ABL16" s="301"/>
      <c r="ABM16" s="301"/>
      <c r="ABN16" s="301"/>
      <c r="ABO16" s="301"/>
      <c r="ABP16" s="301"/>
      <c r="ABQ16" s="301"/>
      <c r="ABR16" s="301"/>
      <c r="ABS16" s="301"/>
      <c r="ABT16" s="301"/>
      <c r="ABU16" s="301"/>
      <c r="ABV16" s="301"/>
      <c r="ABW16" s="301"/>
      <c r="ABX16" s="301"/>
      <c r="ABY16" s="301"/>
      <c r="ABZ16" s="301"/>
      <c r="ACA16" s="301"/>
      <c r="ACB16" s="301"/>
      <c r="ACC16" s="301"/>
      <c r="ACD16" s="301"/>
      <c r="ACE16" s="301"/>
      <c r="ACF16" s="301"/>
      <c r="ACG16" s="301"/>
      <c r="ACH16" s="301"/>
      <c r="ACI16" s="301"/>
      <c r="ACJ16" s="301"/>
      <c r="ACK16" s="301"/>
      <c r="ACL16" s="301"/>
      <c r="ACM16" s="301"/>
      <c r="ACN16" s="301"/>
      <c r="ACO16" s="301"/>
      <c r="ACP16" s="301"/>
      <c r="ACQ16" s="301"/>
      <c r="ACR16" s="301"/>
      <c r="ACS16" s="301"/>
      <c r="ACT16" s="301"/>
      <c r="ACU16" s="301"/>
      <c r="ACV16" s="301"/>
      <c r="ACW16" s="301"/>
      <c r="ACX16" s="301"/>
      <c r="ACY16" s="301"/>
      <c r="ACZ16" s="301"/>
      <c r="ADA16" s="301"/>
      <c r="ADB16" s="301"/>
      <c r="ADC16" s="301"/>
      <c r="ADD16" s="301"/>
      <c r="ADE16" s="301"/>
      <c r="ADF16" s="301"/>
      <c r="ADG16" s="301"/>
      <c r="ADH16" s="301"/>
      <c r="ADI16" s="301"/>
      <c r="ADJ16" s="301"/>
      <c r="ADK16" s="301"/>
      <c r="ADL16" s="301"/>
      <c r="ADM16" s="301"/>
      <c r="ADN16" s="301"/>
      <c r="ADO16" s="301"/>
      <c r="ADP16" s="301"/>
      <c r="ADQ16" s="301"/>
      <c r="ADR16" s="301"/>
      <c r="ADS16" s="301"/>
      <c r="ADT16" s="301"/>
      <c r="ADU16" s="301"/>
      <c r="ADV16" s="301"/>
      <c r="ADW16" s="301"/>
      <c r="ADX16" s="301"/>
      <c r="ADY16" s="301"/>
      <c r="ADZ16" s="301"/>
      <c r="AEA16" s="301"/>
      <c r="AEB16" s="301"/>
      <c r="AEC16" s="301"/>
      <c r="AED16" s="301"/>
      <c r="AEE16" s="301"/>
      <c r="AEF16" s="301"/>
      <c r="AEG16" s="301"/>
      <c r="AEH16" s="301"/>
      <c r="AEI16" s="301"/>
      <c r="AEJ16" s="301"/>
      <c r="AEK16" s="301"/>
      <c r="AEL16" s="301"/>
      <c r="AEM16" s="301"/>
      <c r="AEN16" s="301"/>
      <c r="AEO16" s="301"/>
      <c r="AEP16" s="301"/>
      <c r="AEQ16" s="301"/>
      <c r="AER16" s="301"/>
      <c r="AES16" s="301"/>
      <c r="AET16" s="301"/>
      <c r="AEU16" s="301"/>
      <c r="AEV16" s="301"/>
      <c r="AEW16" s="301"/>
      <c r="AEX16" s="301"/>
      <c r="AEY16" s="301"/>
      <c r="AEZ16" s="301"/>
      <c r="AFA16" s="301"/>
      <c r="AFB16" s="301"/>
      <c r="AFC16" s="301"/>
      <c r="AFD16" s="301"/>
      <c r="AFE16" s="301"/>
      <c r="AFF16" s="301"/>
      <c r="AFG16" s="301"/>
      <c r="AFH16" s="301"/>
      <c r="AFI16" s="301"/>
      <c r="AFJ16" s="301"/>
      <c r="AFK16" s="301"/>
      <c r="AFL16" s="301"/>
      <c r="AFM16" s="301"/>
      <c r="AFN16" s="301"/>
      <c r="AFO16" s="301"/>
      <c r="AFP16" s="301"/>
      <c r="AFQ16" s="301"/>
      <c r="AFR16" s="301"/>
      <c r="AFS16" s="301"/>
      <c r="AFT16" s="301"/>
      <c r="AFU16" s="301"/>
      <c r="AFV16" s="301"/>
      <c r="AFW16" s="301"/>
      <c r="AFX16" s="301"/>
      <c r="AFY16" s="301"/>
      <c r="AFZ16" s="301"/>
      <c r="AGA16" s="301"/>
      <c r="AGB16" s="301"/>
      <c r="AGC16" s="301"/>
      <c r="AGD16" s="301"/>
      <c r="AGE16" s="301"/>
      <c r="AGF16" s="301"/>
      <c r="AGG16" s="301"/>
      <c r="AGH16" s="301"/>
      <c r="AGI16" s="301"/>
      <c r="AGJ16" s="301"/>
      <c r="AGK16" s="301"/>
      <c r="AGL16" s="301"/>
      <c r="AGM16" s="301"/>
      <c r="AGN16" s="301"/>
      <c r="AGO16" s="301"/>
      <c r="AGP16" s="301"/>
      <c r="AGQ16" s="301"/>
      <c r="AGR16" s="301"/>
      <c r="AGS16" s="301"/>
      <c r="AGT16" s="301"/>
      <c r="AGU16" s="301"/>
      <c r="AGV16" s="301"/>
      <c r="AGW16" s="301"/>
      <c r="AGX16" s="301"/>
      <c r="AGY16" s="301"/>
      <c r="AGZ16" s="301"/>
      <c r="AHA16" s="301"/>
      <c r="AHB16" s="301"/>
      <c r="AHC16" s="301"/>
      <c r="AHD16" s="301"/>
      <c r="AHE16" s="301"/>
      <c r="AHF16" s="301"/>
      <c r="AHG16" s="301"/>
      <c r="AHH16" s="301"/>
      <c r="AHI16" s="301"/>
      <c r="AHJ16" s="301"/>
      <c r="AHK16" s="301"/>
      <c r="AHL16" s="301"/>
      <c r="AHM16" s="301"/>
      <c r="AHN16" s="301"/>
      <c r="AHO16" s="301"/>
      <c r="AHP16" s="301"/>
      <c r="AHQ16" s="301"/>
      <c r="AHR16" s="301"/>
      <c r="AHS16" s="301"/>
      <c r="AHT16" s="301"/>
      <c r="AHU16" s="301"/>
      <c r="AHV16" s="301"/>
      <c r="AHW16" s="301"/>
      <c r="AHX16" s="301"/>
      <c r="AHY16" s="301"/>
      <c r="AHZ16" s="301"/>
      <c r="AIA16" s="301"/>
      <c r="AIB16" s="301"/>
      <c r="AIC16" s="301"/>
      <c r="AID16" s="301"/>
      <c r="AIE16" s="301"/>
      <c r="AIF16" s="301"/>
      <c r="AIG16" s="301"/>
      <c r="AIH16" s="301"/>
      <c r="AII16" s="301"/>
      <c r="AIJ16" s="301"/>
      <c r="AIK16" s="301"/>
      <c r="AIL16" s="301"/>
      <c r="AIM16" s="301"/>
      <c r="AIN16" s="301"/>
      <c r="AIO16" s="301"/>
      <c r="AIP16" s="301"/>
      <c r="AIQ16" s="301"/>
      <c r="AIR16" s="301"/>
      <c r="AIS16" s="301"/>
      <c r="AIT16" s="301"/>
      <c r="AIU16" s="301"/>
      <c r="AIV16" s="301"/>
      <c r="AIW16" s="301"/>
      <c r="AIX16" s="301"/>
      <c r="AIY16" s="301"/>
      <c r="AIZ16" s="301"/>
      <c r="AJA16" s="301"/>
      <c r="AJB16" s="301"/>
      <c r="AJC16" s="301"/>
      <c r="AJD16" s="301"/>
      <c r="AJE16" s="301"/>
      <c r="AJF16" s="301"/>
      <c r="AJG16" s="301"/>
      <c r="AJH16" s="301"/>
      <c r="AJI16" s="301"/>
      <c r="AJJ16" s="301"/>
      <c r="AJK16" s="301"/>
      <c r="AJL16" s="301"/>
      <c r="AJM16" s="301"/>
      <c r="AJN16" s="301"/>
      <c r="AJO16" s="301"/>
      <c r="AJP16" s="301"/>
      <c r="AJQ16" s="301"/>
      <c r="AJR16" s="301"/>
      <c r="AJS16" s="301"/>
      <c r="AJT16" s="301"/>
      <c r="AJU16" s="301"/>
      <c r="AJV16" s="301"/>
      <c r="AJW16" s="301"/>
      <c r="AJX16" s="301"/>
      <c r="AJY16" s="301"/>
      <c r="AJZ16" s="301"/>
      <c r="AKA16" s="301"/>
      <c r="AKB16" s="301"/>
      <c r="AKC16" s="301"/>
      <c r="AKD16" s="301"/>
      <c r="AKE16" s="301"/>
      <c r="AKF16" s="301"/>
      <c r="AKG16" s="301"/>
      <c r="AKH16" s="301"/>
      <c r="AKI16" s="301"/>
      <c r="AKJ16" s="301"/>
      <c r="AKK16" s="301"/>
      <c r="AKL16" s="301"/>
      <c r="AKM16" s="301"/>
      <c r="AKN16" s="301"/>
      <c r="AKO16" s="301"/>
      <c r="AKP16" s="301"/>
      <c r="AKQ16" s="301"/>
      <c r="AKR16" s="301"/>
      <c r="AKS16" s="301"/>
      <c r="AKT16" s="301"/>
      <c r="AKU16" s="301"/>
      <c r="AKV16" s="301"/>
      <c r="AKW16" s="301"/>
      <c r="AKX16" s="301"/>
      <c r="AKY16" s="301"/>
      <c r="AKZ16" s="301"/>
      <c r="ALA16" s="301"/>
      <c r="ALB16" s="301"/>
      <c r="ALC16" s="301"/>
      <c r="ALD16" s="301"/>
      <c r="ALE16" s="301"/>
      <c r="ALF16" s="301"/>
      <c r="ALG16" s="301"/>
      <c r="ALH16" s="301"/>
      <c r="ALI16" s="301"/>
      <c r="ALJ16" s="301"/>
      <c r="ALK16" s="301"/>
      <c r="ALL16" s="301"/>
      <c r="ALM16" s="301"/>
      <c r="ALN16" s="301"/>
      <c r="ALO16" s="301"/>
      <c r="ALP16" s="301"/>
      <c r="ALQ16" s="301"/>
      <c r="ALR16" s="301"/>
      <c r="ALS16" s="301"/>
      <c r="ALT16" s="301"/>
      <c r="ALU16" s="301"/>
      <c r="ALV16" s="301"/>
      <c r="ALW16" s="301"/>
      <c r="ALX16" s="301"/>
      <c r="ALY16" s="301"/>
      <c r="ALZ16" s="301"/>
      <c r="AMA16" s="301"/>
      <c r="AMB16" s="301"/>
      <c r="AMC16" s="301"/>
      <c r="AMD16" s="301"/>
      <c r="AME16" s="301"/>
      <c r="AMF16" s="301"/>
      <c r="AMG16" s="301"/>
      <c r="AMH16" s="301"/>
      <c r="AMI16" s="301"/>
      <c r="AMJ16" s="301"/>
      <c r="AMK16" s="301"/>
      <c r="AML16" s="301"/>
      <c r="AMM16" s="301"/>
      <c r="AMN16" s="301"/>
      <c r="AMO16" s="301"/>
      <c r="AMP16" s="301"/>
      <c r="AMQ16" s="301"/>
      <c r="AMR16" s="301"/>
      <c r="AMS16" s="301"/>
      <c r="AMT16" s="301"/>
      <c r="AMU16" s="301"/>
      <c r="AMV16" s="301"/>
      <c r="AMW16" s="301"/>
      <c r="AMX16" s="301"/>
      <c r="AMY16" s="301"/>
      <c r="AMZ16" s="301"/>
      <c r="ANA16" s="301"/>
      <c r="ANB16" s="301"/>
      <c r="ANC16" s="301"/>
      <c r="AND16" s="301"/>
      <c r="ANE16" s="301"/>
      <c r="ANF16" s="301"/>
      <c r="ANG16" s="301"/>
      <c r="ANH16" s="301"/>
      <c r="ANI16" s="301"/>
      <c r="ANJ16" s="301"/>
      <c r="ANK16" s="301"/>
      <c r="ANL16" s="301"/>
      <c r="ANM16" s="301"/>
      <c r="ANN16" s="301"/>
      <c r="ANO16" s="301"/>
      <c r="ANP16" s="301"/>
      <c r="ANQ16" s="301"/>
      <c r="ANR16" s="301"/>
      <c r="ANS16" s="301"/>
      <c r="ANT16" s="301"/>
      <c r="ANU16" s="301"/>
      <c r="ANV16" s="301"/>
      <c r="ANW16" s="301"/>
      <c r="ANX16" s="301"/>
      <c r="ANY16" s="301"/>
      <c r="ANZ16" s="301"/>
      <c r="AOA16" s="301"/>
      <c r="AOB16" s="301"/>
      <c r="AOC16" s="301"/>
      <c r="AOD16" s="301"/>
      <c r="AOE16" s="301"/>
      <c r="AOF16" s="301"/>
      <c r="AOG16" s="301"/>
      <c r="AOH16" s="301"/>
      <c r="AOI16" s="301"/>
      <c r="AOJ16" s="301"/>
      <c r="AOK16" s="301"/>
      <c r="AOL16" s="301"/>
      <c r="AOM16" s="301"/>
      <c r="AON16" s="301"/>
      <c r="AOO16" s="301"/>
      <c r="AOP16" s="301"/>
      <c r="AOQ16" s="301"/>
      <c r="AOR16" s="301"/>
      <c r="AOS16" s="301"/>
      <c r="AOT16" s="301"/>
      <c r="AOU16" s="301"/>
      <c r="AOV16" s="301"/>
      <c r="AOW16" s="301"/>
      <c r="AOX16" s="301"/>
      <c r="AOY16" s="301"/>
      <c r="AOZ16" s="301"/>
      <c r="APA16" s="301"/>
      <c r="APB16" s="301"/>
      <c r="APC16" s="301"/>
      <c r="APD16" s="301"/>
      <c r="APE16" s="301"/>
      <c r="APF16" s="301"/>
      <c r="APG16" s="301"/>
      <c r="APH16" s="301"/>
      <c r="API16" s="301"/>
      <c r="APJ16" s="301"/>
      <c r="APK16" s="301"/>
      <c r="APL16" s="301"/>
      <c r="APM16" s="301"/>
      <c r="APN16" s="301"/>
      <c r="APO16" s="301"/>
      <c r="APP16" s="301"/>
      <c r="APQ16" s="301"/>
      <c r="APR16" s="301"/>
      <c r="APS16" s="301"/>
      <c r="APT16" s="301"/>
      <c r="APU16" s="301"/>
      <c r="APV16" s="301"/>
      <c r="APW16" s="301"/>
      <c r="APX16" s="301"/>
      <c r="APY16" s="301"/>
      <c r="APZ16" s="301"/>
      <c r="AQA16" s="301"/>
      <c r="AQB16" s="301"/>
      <c r="AQC16" s="301"/>
      <c r="AQD16" s="301"/>
      <c r="AQE16" s="301"/>
      <c r="AQF16" s="301"/>
      <c r="AQG16" s="301"/>
      <c r="AQH16" s="301"/>
      <c r="AQI16" s="301"/>
      <c r="AQJ16" s="301"/>
      <c r="AQK16" s="301"/>
      <c r="AQL16" s="301"/>
      <c r="AQM16" s="301"/>
      <c r="AQN16" s="301"/>
      <c r="AQO16" s="301"/>
      <c r="AQP16" s="301"/>
      <c r="AQQ16" s="301"/>
      <c r="AQR16" s="301"/>
      <c r="AQS16" s="301"/>
      <c r="AQT16" s="301"/>
      <c r="AQU16" s="301"/>
      <c r="AQV16" s="301"/>
      <c r="AQW16" s="301"/>
      <c r="AQX16" s="301"/>
      <c r="AQY16" s="301"/>
      <c r="AQZ16" s="301"/>
      <c r="ARA16" s="301"/>
      <c r="ARB16" s="301"/>
      <c r="ARC16" s="301"/>
      <c r="ARD16" s="301"/>
      <c r="ARE16" s="301"/>
      <c r="ARF16" s="301"/>
      <c r="ARG16" s="301"/>
      <c r="ARH16" s="301"/>
      <c r="ARI16" s="301"/>
      <c r="ARJ16" s="301"/>
      <c r="ARK16" s="301"/>
      <c r="ARL16" s="301"/>
      <c r="ARM16" s="301"/>
      <c r="ARN16" s="301"/>
      <c r="ARO16" s="301"/>
      <c r="ARP16" s="301"/>
      <c r="ARQ16" s="301"/>
      <c r="ARR16" s="301"/>
      <c r="ARS16" s="301"/>
      <c r="ART16" s="301"/>
      <c r="ARU16" s="301"/>
      <c r="ARV16" s="301"/>
      <c r="ARW16" s="301"/>
      <c r="ARX16" s="301"/>
      <c r="ARY16" s="301"/>
      <c r="ARZ16" s="301"/>
      <c r="ASA16" s="301"/>
      <c r="ASB16" s="301"/>
      <c r="ASC16" s="301"/>
      <c r="ASD16" s="301"/>
      <c r="ASE16" s="301"/>
      <c r="ASF16" s="301"/>
      <c r="ASG16" s="301"/>
      <c r="ASH16" s="301"/>
      <c r="ASI16" s="301"/>
      <c r="ASJ16" s="301"/>
      <c r="ASK16" s="301"/>
      <c r="ASL16" s="301"/>
      <c r="ASM16" s="301"/>
      <c r="ASN16" s="301"/>
      <c r="ASO16" s="301"/>
      <c r="ASP16" s="301"/>
      <c r="ASQ16" s="301"/>
      <c r="ASR16" s="301"/>
      <c r="ASS16" s="301"/>
      <c r="AST16" s="301"/>
      <c r="ASU16" s="301"/>
      <c r="ASV16" s="301"/>
      <c r="ASW16" s="301"/>
      <c r="ASX16" s="301"/>
      <c r="ASY16" s="301"/>
      <c r="ASZ16" s="301"/>
      <c r="ATA16" s="301"/>
      <c r="ATB16" s="301"/>
      <c r="ATC16" s="301"/>
      <c r="ATD16" s="301"/>
      <c r="ATE16" s="301"/>
      <c r="ATF16" s="301"/>
      <c r="ATG16" s="301"/>
      <c r="ATH16" s="301"/>
      <c r="ATI16" s="301"/>
      <c r="ATJ16" s="301"/>
      <c r="ATK16" s="301"/>
      <c r="ATL16" s="301"/>
      <c r="ATM16" s="301"/>
      <c r="ATN16" s="301"/>
      <c r="ATO16" s="301"/>
      <c r="ATP16" s="301"/>
      <c r="ATQ16" s="301"/>
      <c r="ATR16" s="301"/>
      <c r="ATS16" s="301"/>
      <c r="ATT16" s="301"/>
      <c r="ATU16" s="301"/>
      <c r="ATV16" s="301"/>
      <c r="ATW16" s="301"/>
      <c r="ATX16" s="301"/>
      <c r="ATY16" s="301"/>
      <c r="ATZ16" s="301"/>
      <c r="AUA16" s="301"/>
      <c r="AUB16" s="301"/>
      <c r="AUC16" s="301"/>
      <c r="AUD16" s="301"/>
      <c r="AUE16" s="301"/>
      <c r="AUF16" s="301"/>
      <c r="AUG16" s="301"/>
      <c r="AUH16" s="301"/>
      <c r="AUI16" s="301"/>
      <c r="AUJ16" s="301"/>
      <c r="AUK16" s="301"/>
      <c r="AUL16" s="301"/>
      <c r="AUM16" s="301"/>
      <c r="AUN16" s="301"/>
      <c r="AUO16" s="301"/>
      <c r="AUP16" s="301"/>
      <c r="AUQ16" s="301"/>
      <c r="AUR16" s="301"/>
      <c r="AUS16" s="301"/>
      <c r="AUT16" s="301"/>
      <c r="AUU16" s="301"/>
      <c r="AUV16" s="301"/>
      <c r="AUW16" s="301"/>
      <c r="AUX16" s="301"/>
      <c r="AUY16" s="301"/>
      <c r="AUZ16" s="301"/>
      <c r="AVA16" s="301"/>
      <c r="AVB16" s="301"/>
      <c r="AVC16" s="301"/>
      <c r="AVD16" s="301"/>
      <c r="AVE16" s="301"/>
      <c r="AVF16" s="301"/>
      <c r="AVG16" s="301"/>
      <c r="AVH16" s="301"/>
      <c r="AVI16" s="301"/>
      <c r="AVJ16" s="301"/>
      <c r="AVK16" s="301"/>
      <c r="AVL16" s="301"/>
      <c r="AVM16" s="301"/>
      <c r="AVN16" s="301"/>
      <c r="AVO16" s="301"/>
      <c r="AVP16" s="301"/>
      <c r="AVQ16" s="301"/>
      <c r="AVR16" s="301"/>
      <c r="AVS16" s="301"/>
      <c r="AVT16" s="301"/>
      <c r="AVU16" s="301"/>
      <c r="AVV16" s="301"/>
      <c r="AVW16" s="301"/>
      <c r="AVX16" s="301"/>
      <c r="AVY16" s="301"/>
      <c r="AVZ16" s="301"/>
      <c r="AWA16" s="301"/>
      <c r="AWB16" s="301"/>
      <c r="AWC16" s="301"/>
      <c r="AWD16" s="301"/>
      <c r="AWE16" s="301"/>
      <c r="AWF16" s="301"/>
      <c r="AWG16" s="301"/>
      <c r="AWH16" s="301"/>
      <c r="AWI16" s="301"/>
      <c r="AWJ16" s="301"/>
      <c r="AWK16" s="301"/>
      <c r="AWL16" s="301"/>
      <c r="AWM16" s="301"/>
      <c r="AWN16" s="301"/>
      <c r="AWO16" s="301"/>
      <c r="AWP16" s="301"/>
      <c r="AWQ16" s="301"/>
      <c r="AWR16" s="301"/>
      <c r="AWS16" s="301"/>
      <c r="AWT16" s="301"/>
      <c r="AWU16" s="301"/>
      <c r="AWV16" s="301"/>
      <c r="AWW16" s="301"/>
      <c r="AWX16" s="301"/>
      <c r="AWY16" s="301"/>
      <c r="AWZ16" s="301"/>
      <c r="AXA16" s="301"/>
      <c r="AXB16" s="301"/>
      <c r="AXC16" s="301"/>
      <c r="AXD16" s="301"/>
      <c r="AXE16" s="301"/>
      <c r="AXF16" s="301"/>
      <c r="AXG16" s="301"/>
      <c r="AXH16" s="301"/>
      <c r="AXI16" s="301"/>
      <c r="AXJ16" s="301"/>
      <c r="AXK16" s="301"/>
      <c r="AXL16" s="301"/>
      <c r="AXM16" s="301"/>
      <c r="AXN16" s="301"/>
      <c r="AXO16" s="301"/>
      <c r="AXP16" s="301"/>
      <c r="AXQ16" s="301"/>
      <c r="AXR16" s="301"/>
      <c r="AXS16" s="301"/>
      <c r="AXT16" s="301"/>
      <c r="AXU16" s="301"/>
      <c r="AXV16" s="301"/>
      <c r="AXW16" s="301"/>
      <c r="AXX16" s="301"/>
      <c r="AXY16" s="301"/>
      <c r="AXZ16" s="301"/>
      <c r="AYA16" s="301"/>
      <c r="AYB16" s="301"/>
      <c r="AYC16" s="301"/>
      <c r="AYD16" s="301"/>
      <c r="AYE16" s="301"/>
      <c r="AYF16" s="301"/>
      <c r="AYG16" s="301"/>
      <c r="AYH16" s="301"/>
      <c r="AYI16" s="301"/>
      <c r="AYJ16" s="301"/>
      <c r="AYK16" s="301"/>
      <c r="AYL16" s="301"/>
      <c r="AYM16" s="301"/>
      <c r="AYN16" s="301"/>
      <c r="AYO16" s="301"/>
      <c r="AYP16" s="301"/>
      <c r="AYQ16" s="301"/>
      <c r="AYR16" s="301"/>
      <c r="AYS16" s="301"/>
      <c r="AYT16" s="301"/>
      <c r="AYU16" s="301"/>
      <c r="AYV16" s="301"/>
      <c r="AYW16" s="301"/>
      <c r="AYX16" s="301"/>
      <c r="AYY16" s="301"/>
      <c r="AYZ16" s="301"/>
      <c r="AZA16" s="301"/>
      <c r="AZB16" s="301"/>
      <c r="AZC16" s="301"/>
      <c r="AZD16" s="301"/>
      <c r="AZE16" s="301"/>
      <c r="AZF16" s="301"/>
      <c r="AZG16" s="301"/>
      <c r="AZH16" s="301"/>
      <c r="AZI16" s="301"/>
      <c r="AZJ16" s="301"/>
      <c r="AZK16" s="301"/>
      <c r="AZL16" s="301"/>
      <c r="AZM16" s="301"/>
      <c r="AZN16" s="301"/>
      <c r="AZO16" s="301"/>
      <c r="AZP16" s="301"/>
      <c r="AZQ16" s="301"/>
      <c r="AZR16" s="301"/>
      <c r="AZS16" s="301"/>
      <c r="AZT16" s="301"/>
      <c r="AZU16" s="301"/>
      <c r="AZV16" s="301"/>
      <c r="AZW16" s="301"/>
      <c r="AZX16" s="301"/>
      <c r="AZY16" s="301"/>
      <c r="AZZ16" s="301"/>
      <c r="BAA16" s="301"/>
      <c r="BAB16" s="301"/>
      <c r="BAC16" s="301"/>
      <c r="BAD16" s="301"/>
      <c r="BAE16" s="301"/>
      <c r="BAF16" s="301"/>
      <c r="BAG16" s="301"/>
      <c r="BAH16" s="301"/>
      <c r="BAI16" s="301"/>
      <c r="BAJ16" s="301"/>
      <c r="BAK16" s="301"/>
      <c r="BAL16" s="301"/>
      <c r="BAM16" s="301"/>
      <c r="BAN16" s="301"/>
      <c r="BAO16" s="301"/>
      <c r="BAP16" s="301"/>
      <c r="BAQ16" s="301"/>
      <c r="BAR16" s="301"/>
      <c r="BAS16" s="301"/>
      <c r="BAT16" s="301"/>
      <c r="BAU16" s="301"/>
      <c r="BAV16" s="301"/>
      <c r="BAW16" s="301"/>
      <c r="BAX16" s="301"/>
      <c r="BAY16" s="301"/>
      <c r="BAZ16" s="301"/>
      <c r="BBA16" s="301"/>
      <c r="BBB16" s="301"/>
      <c r="BBC16" s="301"/>
      <c r="BBD16" s="301"/>
      <c r="BBE16" s="301"/>
      <c r="BBF16" s="301"/>
      <c r="BBG16" s="301"/>
      <c r="BBH16" s="301"/>
      <c r="BBI16" s="301"/>
      <c r="BBJ16" s="301"/>
      <c r="BBK16" s="301"/>
      <c r="BBL16" s="301"/>
      <c r="BBM16" s="301"/>
      <c r="BBN16" s="301"/>
      <c r="BBO16" s="301"/>
      <c r="BBP16" s="301"/>
      <c r="BBQ16" s="301"/>
      <c r="BBR16" s="301"/>
      <c r="BBS16" s="301"/>
      <c r="BBT16" s="301"/>
      <c r="BBU16" s="301"/>
      <c r="BBV16" s="301"/>
      <c r="BBW16" s="301"/>
      <c r="BBX16" s="301"/>
      <c r="BBY16" s="301"/>
      <c r="BBZ16" s="301"/>
      <c r="BCA16" s="301"/>
      <c r="BCB16" s="301"/>
      <c r="BCC16" s="301"/>
      <c r="BCD16" s="301"/>
      <c r="BCE16" s="301"/>
      <c r="BCF16" s="301"/>
      <c r="BCG16" s="301"/>
      <c r="BCH16" s="301"/>
      <c r="BCI16" s="301"/>
      <c r="BCJ16" s="301"/>
      <c r="BCK16" s="301"/>
      <c r="BCL16" s="301"/>
      <c r="BCM16" s="301"/>
      <c r="BCN16" s="301"/>
      <c r="BCO16" s="301"/>
      <c r="BCP16" s="301"/>
      <c r="BCQ16" s="301"/>
      <c r="BCR16" s="301"/>
      <c r="BCS16" s="301"/>
      <c r="BCT16" s="301"/>
      <c r="BCU16" s="301"/>
      <c r="BCV16" s="301"/>
      <c r="BCW16" s="301"/>
      <c r="BCX16" s="301"/>
      <c r="BCY16" s="301"/>
      <c r="BCZ16" s="301"/>
      <c r="BDA16" s="301"/>
      <c r="BDB16" s="301"/>
      <c r="BDC16" s="301"/>
      <c r="BDD16" s="301"/>
      <c r="BDE16" s="301"/>
      <c r="BDF16" s="301"/>
      <c r="BDG16" s="301"/>
      <c r="BDH16" s="301"/>
      <c r="BDI16" s="301"/>
      <c r="BDJ16" s="301"/>
      <c r="BDK16" s="301"/>
      <c r="BDL16" s="301"/>
      <c r="BDM16" s="301"/>
      <c r="BDN16" s="301"/>
      <c r="BDO16" s="301"/>
      <c r="BDP16" s="301"/>
      <c r="BDQ16" s="301"/>
      <c r="BDR16" s="301"/>
      <c r="BDS16" s="301"/>
      <c r="BDT16" s="301"/>
      <c r="BDU16" s="301"/>
      <c r="BDV16" s="301"/>
      <c r="BDW16" s="301"/>
      <c r="BDX16" s="301"/>
      <c r="BDY16" s="301"/>
      <c r="BDZ16" s="301"/>
      <c r="BEA16" s="301"/>
      <c r="BEB16" s="301"/>
      <c r="BEC16" s="301"/>
      <c r="BED16" s="301"/>
      <c r="BEE16" s="301"/>
      <c r="BEF16" s="301"/>
      <c r="BEG16" s="301"/>
      <c r="BEH16" s="301"/>
      <c r="BEI16" s="301"/>
      <c r="BEJ16" s="301"/>
      <c r="BEK16" s="301"/>
      <c r="BEL16" s="301"/>
      <c r="BEM16" s="301"/>
      <c r="BEN16" s="301"/>
      <c r="BEO16" s="301"/>
      <c r="BEP16" s="301"/>
      <c r="BEQ16" s="301"/>
      <c r="BER16" s="301"/>
      <c r="BES16" s="301"/>
      <c r="BET16" s="301"/>
      <c r="BEU16" s="301"/>
      <c r="BEV16" s="301"/>
      <c r="BEW16" s="301"/>
      <c r="BEX16" s="301"/>
      <c r="BEY16" s="301"/>
      <c r="BEZ16" s="301"/>
      <c r="BFA16" s="301"/>
      <c r="BFB16" s="301"/>
      <c r="BFC16" s="301"/>
      <c r="BFD16" s="301"/>
      <c r="BFE16" s="301"/>
      <c r="BFF16" s="301"/>
      <c r="BFG16" s="301"/>
      <c r="BFH16" s="301"/>
      <c r="BFI16" s="301"/>
      <c r="BFJ16" s="301"/>
      <c r="BFK16" s="301"/>
      <c r="BFL16" s="301"/>
      <c r="BFM16" s="301"/>
      <c r="BFN16" s="301"/>
      <c r="BFO16" s="301"/>
      <c r="BFP16" s="301"/>
      <c r="BFQ16" s="301"/>
      <c r="BFR16" s="301"/>
      <c r="BFS16" s="301"/>
      <c r="BFT16" s="301"/>
      <c r="BFU16" s="301"/>
      <c r="BFV16" s="301"/>
      <c r="BFW16" s="301"/>
      <c r="BFX16" s="301"/>
      <c r="BFY16" s="301"/>
      <c r="BFZ16" s="301"/>
      <c r="BGA16" s="301"/>
      <c r="BGB16" s="301"/>
      <c r="BGC16" s="301"/>
      <c r="BGD16" s="301"/>
      <c r="BGE16" s="301"/>
      <c r="BGF16" s="301"/>
      <c r="BGG16" s="301"/>
      <c r="BGH16" s="301"/>
      <c r="BGI16" s="301"/>
      <c r="BGJ16" s="301"/>
      <c r="BGK16" s="301"/>
      <c r="BGL16" s="301"/>
      <c r="BGM16" s="301"/>
      <c r="BGN16" s="301"/>
      <c r="BGO16" s="301"/>
      <c r="BGP16" s="301"/>
      <c r="BGQ16" s="301"/>
      <c r="BGR16" s="301"/>
      <c r="BGS16" s="301"/>
      <c r="BGT16" s="301"/>
      <c r="BGU16" s="301"/>
      <c r="BGV16" s="301"/>
      <c r="BGW16" s="301"/>
      <c r="BGX16" s="301"/>
      <c r="BGY16" s="301"/>
      <c r="BGZ16" s="301"/>
      <c r="BHA16" s="301"/>
      <c r="BHB16" s="301"/>
      <c r="BHC16" s="301"/>
      <c r="BHD16" s="301"/>
      <c r="BHE16" s="301"/>
      <c r="BHF16" s="301"/>
      <c r="BHG16" s="301"/>
      <c r="BHH16" s="301"/>
      <c r="BHI16" s="301"/>
      <c r="BHJ16" s="301"/>
      <c r="BHK16" s="301"/>
      <c r="BHL16" s="301"/>
      <c r="BHM16" s="301"/>
      <c r="BHN16" s="301"/>
      <c r="BHO16" s="301"/>
      <c r="BHP16" s="301"/>
      <c r="BHQ16" s="301"/>
      <c r="BHR16" s="301"/>
      <c r="BHS16" s="301"/>
      <c r="BHT16" s="301"/>
      <c r="BHU16" s="301"/>
      <c r="BHV16" s="301"/>
      <c r="BHW16" s="301"/>
      <c r="BHX16" s="301"/>
      <c r="BHY16" s="301"/>
      <c r="BHZ16" s="301"/>
      <c r="BIA16" s="301"/>
      <c r="BIB16" s="301"/>
      <c r="BIC16" s="301"/>
      <c r="BID16" s="301"/>
      <c r="BIE16" s="301"/>
      <c r="BIF16" s="301"/>
      <c r="BIG16" s="301"/>
      <c r="BIH16" s="301"/>
      <c r="BII16" s="301"/>
      <c r="BIJ16" s="301"/>
      <c r="BIK16" s="301"/>
      <c r="BIL16" s="301"/>
      <c r="BIM16" s="301"/>
      <c r="BIN16" s="301"/>
      <c r="BIO16" s="301"/>
      <c r="BIP16" s="301"/>
      <c r="BIQ16" s="301"/>
      <c r="BIR16" s="301"/>
      <c r="BIS16" s="301"/>
      <c r="BIT16" s="301"/>
      <c r="BIU16" s="301"/>
      <c r="BIV16" s="301"/>
      <c r="BIW16" s="301"/>
      <c r="BIX16" s="301"/>
      <c r="BIY16" s="301"/>
      <c r="BIZ16" s="301"/>
      <c r="BJA16" s="301"/>
      <c r="BJB16" s="301"/>
      <c r="BJC16" s="301"/>
      <c r="BJD16" s="301"/>
      <c r="BJE16" s="301"/>
      <c r="BJF16" s="301"/>
      <c r="BJG16" s="301"/>
      <c r="BJH16" s="301"/>
      <c r="BJI16" s="301"/>
      <c r="BJJ16" s="301"/>
      <c r="BJK16" s="301"/>
      <c r="BJL16" s="301"/>
      <c r="BJM16" s="301"/>
      <c r="BJN16" s="301"/>
      <c r="BJO16" s="301"/>
      <c r="BJP16" s="301"/>
      <c r="BJQ16" s="301"/>
      <c r="BJR16" s="301"/>
      <c r="BJS16" s="301"/>
      <c r="BJT16" s="301"/>
      <c r="BJU16" s="301"/>
      <c r="BJV16" s="301"/>
      <c r="BJW16" s="301"/>
      <c r="BJX16" s="301"/>
      <c r="BJY16" s="301"/>
      <c r="BJZ16" s="301"/>
      <c r="BKA16" s="301"/>
      <c r="BKB16" s="301"/>
      <c r="BKC16" s="301"/>
      <c r="BKD16" s="301"/>
      <c r="BKE16" s="301"/>
      <c r="BKF16" s="301"/>
      <c r="BKG16" s="301"/>
      <c r="BKH16" s="301"/>
      <c r="BKI16" s="301"/>
      <c r="BKJ16" s="301"/>
      <c r="BKK16" s="301"/>
      <c r="BKL16" s="301"/>
      <c r="BKM16" s="301"/>
      <c r="BKN16" s="301"/>
      <c r="BKO16" s="301"/>
      <c r="BKP16" s="301"/>
      <c r="BKQ16" s="301"/>
      <c r="BKR16" s="301"/>
      <c r="BKS16" s="301"/>
      <c r="BKT16" s="301"/>
      <c r="BKU16" s="301"/>
      <c r="BKV16" s="301"/>
      <c r="BKW16" s="301"/>
      <c r="BKX16" s="301"/>
      <c r="BKY16" s="301"/>
      <c r="BKZ16" s="301"/>
      <c r="BLA16" s="301"/>
      <c r="BLB16" s="301"/>
      <c r="BLC16" s="301"/>
      <c r="BLD16" s="301"/>
      <c r="BLE16" s="301"/>
      <c r="BLF16" s="301"/>
      <c r="BLG16" s="301"/>
      <c r="BLH16" s="301"/>
      <c r="BLI16" s="301"/>
      <c r="BLJ16" s="301"/>
      <c r="BLK16" s="301"/>
      <c r="BLL16" s="301"/>
      <c r="BLM16" s="301"/>
      <c r="BLN16" s="301"/>
      <c r="BLO16" s="301"/>
      <c r="BLP16" s="301"/>
      <c r="BLQ16" s="301"/>
      <c r="BLR16" s="301"/>
      <c r="BLS16" s="301"/>
      <c r="BLT16" s="301"/>
      <c r="BLU16" s="301"/>
      <c r="BLV16" s="301"/>
      <c r="BLW16" s="301"/>
      <c r="BLX16" s="301"/>
      <c r="BLY16" s="301"/>
      <c r="BLZ16" s="301"/>
      <c r="BMA16" s="301"/>
      <c r="BMB16" s="301"/>
      <c r="BMC16" s="301"/>
      <c r="BMD16" s="301"/>
      <c r="BME16" s="301"/>
      <c r="BMF16" s="301"/>
      <c r="BMG16" s="301"/>
      <c r="BMH16" s="301"/>
      <c r="BMI16" s="301"/>
      <c r="BMJ16" s="301"/>
      <c r="BMK16" s="301"/>
      <c r="BML16" s="301"/>
      <c r="BMM16" s="301"/>
      <c r="BMN16" s="301"/>
      <c r="BMO16" s="301"/>
      <c r="BMP16" s="301"/>
      <c r="BMQ16" s="301"/>
      <c r="BMR16" s="301"/>
      <c r="BMS16" s="301"/>
      <c r="BMT16" s="301"/>
      <c r="BMU16" s="301"/>
      <c r="BMV16" s="301"/>
      <c r="BMW16" s="301"/>
      <c r="BMX16" s="301"/>
      <c r="BMY16" s="301"/>
      <c r="BMZ16" s="301"/>
      <c r="BNA16" s="301"/>
      <c r="BNB16" s="301"/>
      <c r="BNC16" s="301"/>
      <c r="BND16" s="301"/>
      <c r="BNE16" s="301"/>
      <c r="BNF16" s="301"/>
      <c r="BNG16" s="301"/>
      <c r="BNH16" s="301"/>
      <c r="BNI16" s="301"/>
      <c r="BNJ16" s="301"/>
      <c r="BNK16" s="301"/>
      <c r="BNL16" s="301"/>
      <c r="BNM16" s="301"/>
      <c r="BNN16" s="301"/>
      <c r="BNO16" s="301"/>
      <c r="BNP16" s="301"/>
      <c r="BNQ16" s="301"/>
      <c r="BNR16" s="301"/>
      <c r="BNS16" s="301"/>
      <c r="BNT16" s="301"/>
      <c r="BNU16" s="301"/>
      <c r="BNV16" s="301"/>
      <c r="BNW16" s="301"/>
      <c r="BNX16" s="301"/>
      <c r="BNY16" s="301"/>
      <c r="BNZ16" s="301"/>
      <c r="BOA16" s="301"/>
      <c r="BOB16" s="301"/>
      <c r="BOC16" s="301"/>
      <c r="BOD16" s="301"/>
      <c r="BOE16" s="301"/>
      <c r="BOF16" s="301"/>
      <c r="BOG16" s="301"/>
      <c r="BOH16" s="301"/>
      <c r="BOI16" s="301"/>
      <c r="BOJ16" s="301"/>
      <c r="BOK16" s="301"/>
      <c r="BOL16" s="301"/>
      <c r="BOM16" s="301"/>
      <c r="BON16" s="301"/>
      <c r="BOO16" s="301"/>
      <c r="BOP16" s="301"/>
      <c r="BOQ16" s="301"/>
      <c r="BOR16" s="301"/>
      <c r="BOS16" s="301"/>
      <c r="BOT16" s="301"/>
      <c r="BOU16" s="301"/>
      <c r="BOV16" s="301"/>
      <c r="BOW16" s="301"/>
      <c r="BOX16" s="301"/>
      <c r="BOY16" s="301"/>
      <c r="BOZ16" s="301"/>
      <c r="BPA16" s="301"/>
      <c r="BPB16" s="301"/>
      <c r="BPC16" s="301"/>
      <c r="BPD16" s="301"/>
      <c r="BPE16" s="301"/>
      <c r="BPF16" s="301"/>
      <c r="BPG16" s="301"/>
      <c r="BPH16" s="301"/>
      <c r="BPI16" s="301"/>
      <c r="BPJ16" s="301"/>
      <c r="BPK16" s="301"/>
      <c r="BPL16" s="301"/>
      <c r="BPM16" s="301"/>
      <c r="BPN16" s="301"/>
      <c r="BPO16" s="301"/>
      <c r="BPP16" s="301"/>
      <c r="BPQ16" s="301"/>
      <c r="BPR16" s="301"/>
      <c r="BPS16" s="301"/>
      <c r="BPT16" s="301"/>
      <c r="BPU16" s="301"/>
      <c r="BPV16" s="301"/>
      <c r="BPW16" s="301"/>
      <c r="BPX16" s="301"/>
      <c r="BPY16" s="301"/>
      <c r="BPZ16" s="301"/>
      <c r="BQA16" s="301"/>
      <c r="BQB16" s="301"/>
      <c r="BQC16" s="301"/>
      <c r="BQD16" s="301"/>
      <c r="BQE16" s="301"/>
      <c r="BQF16" s="301"/>
      <c r="BQG16" s="301"/>
      <c r="BQH16" s="301"/>
      <c r="BQI16" s="301"/>
      <c r="BQJ16" s="301"/>
      <c r="BQK16" s="301"/>
      <c r="BQL16" s="301"/>
      <c r="BQM16" s="301"/>
      <c r="BQN16" s="301"/>
      <c r="BQO16" s="301"/>
      <c r="BQP16" s="301"/>
      <c r="BQQ16" s="301"/>
      <c r="BQR16" s="301"/>
      <c r="BQS16" s="301"/>
      <c r="BQT16" s="301"/>
      <c r="BQU16" s="301"/>
      <c r="BQV16" s="301"/>
      <c r="BQW16" s="301"/>
      <c r="BQX16" s="301"/>
      <c r="BQY16" s="301"/>
      <c r="BQZ16" s="301"/>
      <c r="BRA16" s="301"/>
      <c r="BRB16" s="301"/>
      <c r="BRC16" s="301"/>
      <c r="BRD16" s="301"/>
      <c r="BRE16" s="301"/>
      <c r="BRF16" s="301"/>
      <c r="BRG16" s="301"/>
      <c r="BRH16" s="301"/>
      <c r="BRI16" s="301"/>
      <c r="BRJ16" s="301"/>
      <c r="BRK16" s="301"/>
      <c r="BRL16" s="301"/>
      <c r="BRM16" s="301"/>
      <c r="BRN16" s="301"/>
      <c r="BRO16" s="301"/>
      <c r="BRP16" s="301"/>
      <c r="BRQ16" s="301"/>
      <c r="BRR16" s="301"/>
      <c r="BRS16" s="301"/>
      <c r="BRT16" s="301"/>
      <c r="BRU16" s="301"/>
      <c r="BRV16" s="301"/>
      <c r="BRW16" s="301"/>
      <c r="BRX16" s="301"/>
      <c r="BRY16" s="301"/>
      <c r="BRZ16" s="301"/>
      <c r="BSA16" s="301"/>
      <c r="BSB16" s="301"/>
      <c r="BSC16" s="301"/>
      <c r="BSD16" s="301"/>
      <c r="BSE16" s="301"/>
      <c r="BSF16" s="301"/>
      <c r="BSG16" s="301"/>
      <c r="BSH16" s="301"/>
      <c r="BSI16" s="301"/>
      <c r="BSJ16" s="301"/>
      <c r="BSK16" s="301"/>
      <c r="BSL16" s="301"/>
      <c r="BSM16" s="301"/>
      <c r="BSN16" s="301"/>
      <c r="BSO16" s="301"/>
      <c r="BSP16" s="301"/>
      <c r="BSQ16" s="301"/>
      <c r="BSR16" s="301"/>
      <c r="BSS16" s="301"/>
      <c r="BST16" s="301"/>
      <c r="BSU16" s="301"/>
      <c r="BSV16" s="301"/>
      <c r="BSW16" s="301"/>
      <c r="BSX16" s="301"/>
      <c r="BSY16" s="301"/>
      <c r="BSZ16" s="301"/>
      <c r="BTA16" s="301"/>
      <c r="BTB16" s="301"/>
      <c r="BTC16" s="301"/>
      <c r="BTD16" s="301"/>
      <c r="BTE16" s="301"/>
      <c r="BTF16" s="301"/>
      <c r="BTG16" s="301"/>
      <c r="BTH16" s="301"/>
      <c r="BTI16" s="301"/>
      <c r="BTJ16" s="301"/>
      <c r="BTK16" s="301"/>
      <c r="BTL16" s="301"/>
      <c r="BTM16" s="301"/>
      <c r="BTN16" s="301"/>
      <c r="BTO16" s="301"/>
      <c r="BTP16" s="301"/>
      <c r="BTQ16" s="301"/>
      <c r="BTR16" s="301"/>
      <c r="BTS16" s="301"/>
      <c r="BTT16" s="301"/>
      <c r="BTU16" s="301"/>
      <c r="BTV16" s="301"/>
      <c r="BTW16" s="301"/>
      <c r="BTX16" s="301"/>
      <c r="BTY16" s="301"/>
      <c r="BTZ16" s="301"/>
      <c r="BUA16" s="301"/>
      <c r="BUB16" s="301"/>
      <c r="BUC16" s="301"/>
      <c r="BUD16" s="301"/>
      <c r="BUE16" s="301"/>
      <c r="BUF16" s="301"/>
      <c r="BUG16" s="301"/>
      <c r="BUH16" s="301"/>
      <c r="BUI16" s="301"/>
      <c r="BUJ16" s="301"/>
      <c r="BUK16" s="301"/>
      <c r="BUL16" s="301"/>
      <c r="BUM16" s="301"/>
      <c r="BUN16" s="301"/>
      <c r="BUO16" s="301"/>
      <c r="BUP16" s="301"/>
      <c r="BUQ16" s="301"/>
      <c r="BUR16" s="301"/>
      <c r="BUS16" s="301"/>
      <c r="BUT16" s="301"/>
      <c r="BUU16" s="301"/>
      <c r="BUV16" s="301"/>
      <c r="BUW16" s="301"/>
      <c r="BUX16" s="301"/>
      <c r="BUY16" s="301"/>
      <c r="BUZ16" s="301"/>
      <c r="BVA16" s="301"/>
      <c r="BVB16" s="301"/>
      <c r="BVC16" s="301"/>
      <c r="BVD16" s="301"/>
      <c r="BVE16" s="301"/>
      <c r="BVF16" s="301"/>
      <c r="BVG16" s="301"/>
      <c r="BVH16" s="301"/>
      <c r="BVI16" s="301"/>
      <c r="BVJ16" s="301"/>
      <c r="BVK16" s="301"/>
      <c r="BVL16" s="301"/>
      <c r="BVM16" s="301"/>
      <c r="BVN16" s="301"/>
      <c r="BVO16" s="301"/>
      <c r="BVP16" s="301"/>
      <c r="BVQ16" s="301"/>
      <c r="BVR16" s="301"/>
      <c r="BVS16" s="301"/>
      <c r="BVT16" s="301"/>
      <c r="BVU16" s="301"/>
      <c r="BVV16" s="301"/>
      <c r="BVW16" s="301"/>
      <c r="BVX16" s="301"/>
      <c r="BVY16" s="301"/>
      <c r="BVZ16" s="301"/>
      <c r="BWA16" s="301"/>
      <c r="BWB16" s="301"/>
      <c r="BWC16" s="301"/>
      <c r="BWD16" s="301"/>
      <c r="BWE16" s="301"/>
      <c r="BWF16" s="301"/>
      <c r="BWG16" s="301"/>
      <c r="BWH16" s="301"/>
      <c r="BWI16" s="301"/>
      <c r="BWJ16" s="301"/>
      <c r="BWK16" s="301"/>
      <c r="BWL16" s="301"/>
      <c r="BWM16" s="301"/>
      <c r="BWN16" s="301"/>
      <c r="BWO16" s="301"/>
      <c r="BWP16" s="301"/>
      <c r="BWQ16" s="301"/>
      <c r="BWR16" s="301"/>
      <c r="BWS16" s="301"/>
      <c r="BWT16" s="301"/>
      <c r="BWU16" s="301"/>
      <c r="BWV16" s="301"/>
      <c r="BWW16" s="301"/>
      <c r="BWX16" s="301"/>
      <c r="BWY16" s="301"/>
      <c r="BWZ16" s="301"/>
      <c r="BXA16" s="301"/>
      <c r="BXB16" s="301"/>
      <c r="BXC16" s="301"/>
      <c r="BXD16" s="301"/>
      <c r="BXE16" s="301"/>
      <c r="BXF16" s="301"/>
      <c r="BXG16" s="301"/>
      <c r="BXH16" s="301"/>
      <c r="BXI16" s="301"/>
      <c r="BXJ16" s="301"/>
      <c r="BXK16" s="301"/>
      <c r="BXL16" s="301"/>
      <c r="BXM16" s="301"/>
      <c r="BXN16" s="301"/>
      <c r="BXO16" s="301"/>
      <c r="BXP16" s="301"/>
      <c r="BXQ16" s="301"/>
      <c r="BXR16" s="301"/>
      <c r="BXS16" s="301"/>
      <c r="BXT16" s="301"/>
      <c r="BXU16" s="301"/>
      <c r="BXV16" s="301"/>
      <c r="BXW16" s="301"/>
      <c r="BXX16" s="301"/>
      <c r="BXY16" s="301"/>
      <c r="BXZ16" s="301"/>
      <c r="BYA16" s="301"/>
      <c r="BYB16" s="301"/>
      <c r="BYC16" s="301"/>
      <c r="BYD16" s="301"/>
      <c r="BYE16" s="301"/>
      <c r="BYF16" s="301"/>
      <c r="BYG16" s="301"/>
      <c r="BYH16" s="301"/>
      <c r="BYI16" s="301"/>
      <c r="BYJ16" s="301"/>
      <c r="BYK16" s="301"/>
      <c r="BYL16" s="301"/>
      <c r="BYM16" s="301"/>
      <c r="BYN16" s="301"/>
      <c r="BYO16" s="301"/>
      <c r="BYP16" s="301"/>
      <c r="BYQ16" s="301"/>
      <c r="BYR16" s="301"/>
      <c r="BYS16" s="301"/>
      <c r="BYT16" s="301"/>
      <c r="BYU16" s="301"/>
      <c r="BYV16" s="301"/>
      <c r="BYW16" s="301"/>
      <c r="BYX16" s="301"/>
      <c r="BYY16" s="301"/>
      <c r="BYZ16" s="301"/>
      <c r="BZA16" s="301"/>
      <c r="BZB16" s="301"/>
      <c r="BZC16" s="301"/>
      <c r="BZD16" s="301"/>
      <c r="BZE16" s="301"/>
      <c r="BZF16" s="301"/>
      <c r="BZG16" s="301"/>
      <c r="BZH16" s="301"/>
      <c r="BZI16" s="301"/>
      <c r="BZJ16" s="301"/>
      <c r="BZK16" s="301"/>
      <c r="BZL16" s="301"/>
      <c r="BZM16" s="301"/>
      <c r="BZN16" s="301"/>
      <c r="BZO16" s="301"/>
      <c r="BZP16" s="301"/>
      <c r="BZQ16" s="301"/>
      <c r="BZR16" s="301"/>
      <c r="BZS16" s="301"/>
      <c r="BZT16" s="301"/>
      <c r="BZU16" s="301"/>
      <c r="BZV16" s="301"/>
      <c r="BZW16" s="301"/>
      <c r="BZX16" s="301"/>
      <c r="BZY16" s="301"/>
      <c r="BZZ16" s="301"/>
      <c r="CAA16" s="301"/>
      <c r="CAB16" s="301"/>
      <c r="CAC16" s="301"/>
      <c r="CAD16" s="301"/>
      <c r="CAE16" s="301"/>
      <c r="CAF16" s="301"/>
      <c r="CAG16" s="301"/>
      <c r="CAH16" s="301"/>
      <c r="CAI16" s="301"/>
      <c r="CAJ16" s="301"/>
      <c r="CAK16" s="301"/>
      <c r="CAL16" s="301"/>
      <c r="CAM16" s="301"/>
      <c r="CAN16" s="301"/>
      <c r="CAO16" s="301"/>
      <c r="CAP16" s="301"/>
      <c r="CAQ16" s="301"/>
      <c r="CAR16" s="301"/>
      <c r="CAS16" s="301"/>
      <c r="CAT16" s="301"/>
      <c r="CAU16" s="301"/>
      <c r="CAV16" s="301"/>
      <c r="CAW16" s="301"/>
      <c r="CAX16" s="301"/>
      <c r="CAY16" s="301"/>
      <c r="CAZ16" s="301"/>
      <c r="CBA16" s="301"/>
      <c r="CBB16" s="301"/>
      <c r="CBC16" s="301"/>
      <c r="CBD16" s="301"/>
      <c r="CBE16" s="301"/>
      <c r="CBF16" s="301"/>
      <c r="CBG16" s="301"/>
      <c r="CBH16" s="301"/>
      <c r="CBI16" s="301"/>
      <c r="CBJ16" s="301"/>
      <c r="CBK16" s="301"/>
      <c r="CBL16" s="301"/>
      <c r="CBM16" s="301"/>
      <c r="CBN16" s="301"/>
      <c r="CBO16" s="301"/>
      <c r="CBP16" s="301"/>
      <c r="CBQ16" s="301"/>
      <c r="CBR16" s="301"/>
      <c r="CBS16" s="301"/>
      <c r="CBT16" s="301"/>
      <c r="CBU16" s="301"/>
      <c r="CBV16" s="301"/>
      <c r="CBW16" s="301"/>
      <c r="CBX16" s="301"/>
      <c r="CBY16" s="301"/>
      <c r="CBZ16" s="301"/>
      <c r="CCA16" s="301"/>
      <c r="CCB16" s="301"/>
      <c r="CCC16" s="301"/>
      <c r="CCD16" s="301"/>
      <c r="CCE16" s="301"/>
      <c r="CCF16" s="301"/>
      <c r="CCG16" s="301"/>
      <c r="CCH16" s="301"/>
      <c r="CCI16" s="301"/>
      <c r="CCJ16" s="301"/>
      <c r="CCK16" s="301"/>
      <c r="CCL16" s="301"/>
      <c r="CCM16" s="301"/>
      <c r="CCN16" s="301"/>
      <c r="CCO16" s="301"/>
      <c r="CCP16" s="301"/>
      <c r="CCQ16" s="301"/>
      <c r="CCR16" s="301"/>
      <c r="CCS16" s="301"/>
      <c r="CCT16" s="301"/>
      <c r="CCU16" s="301"/>
      <c r="CCV16" s="301"/>
      <c r="CCW16" s="301"/>
      <c r="CCX16" s="301"/>
      <c r="CCY16" s="301"/>
      <c r="CCZ16" s="301"/>
      <c r="CDA16" s="301"/>
      <c r="CDB16" s="301"/>
      <c r="CDC16" s="301"/>
      <c r="CDD16" s="301"/>
      <c r="CDE16" s="301"/>
      <c r="CDF16" s="301"/>
      <c r="CDG16" s="301"/>
      <c r="CDH16" s="301"/>
      <c r="CDI16" s="301"/>
      <c r="CDJ16" s="301"/>
      <c r="CDK16" s="301"/>
      <c r="CDL16" s="301"/>
      <c r="CDM16" s="301"/>
      <c r="CDN16" s="301"/>
      <c r="CDO16" s="301"/>
      <c r="CDP16" s="301"/>
      <c r="CDQ16" s="301"/>
      <c r="CDR16" s="301"/>
      <c r="CDS16" s="301"/>
      <c r="CDT16" s="301"/>
      <c r="CDU16" s="301"/>
      <c r="CDV16" s="301"/>
      <c r="CDW16" s="301"/>
      <c r="CDX16" s="301"/>
      <c r="CDY16" s="301"/>
      <c r="CDZ16" s="301"/>
      <c r="CEA16" s="301"/>
      <c r="CEB16" s="301"/>
      <c r="CEC16" s="301"/>
      <c r="CED16" s="301"/>
      <c r="CEE16" s="301"/>
      <c r="CEF16" s="301"/>
      <c r="CEG16" s="301"/>
      <c r="CEH16" s="301"/>
      <c r="CEI16" s="301"/>
      <c r="CEJ16" s="301"/>
      <c r="CEK16" s="301"/>
      <c r="CEL16" s="301"/>
      <c r="CEM16" s="301"/>
      <c r="CEN16" s="301"/>
      <c r="CEO16" s="301"/>
      <c r="CEP16" s="301"/>
      <c r="CEQ16" s="301"/>
      <c r="CER16" s="301"/>
      <c r="CES16" s="301"/>
      <c r="CET16" s="301"/>
      <c r="CEU16" s="301"/>
      <c r="CEV16" s="301"/>
      <c r="CEW16" s="301"/>
      <c r="CEX16" s="301"/>
      <c r="CEY16" s="301"/>
      <c r="CEZ16" s="301"/>
      <c r="CFA16" s="301"/>
      <c r="CFB16" s="301"/>
      <c r="CFC16" s="301"/>
      <c r="CFD16" s="301"/>
      <c r="CFE16" s="301"/>
      <c r="CFF16" s="301"/>
      <c r="CFG16" s="301"/>
      <c r="CFH16" s="301"/>
      <c r="CFI16" s="301"/>
      <c r="CFJ16" s="301"/>
      <c r="CFK16" s="301"/>
      <c r="CFL16" s="301"/>
      <c r="CFM16" s="301"/>
      <c r="CFN16" s="301"/>
      <c r="CFO16" s="301"/>
      <c r="CFP16" s="301"/>
      <c r="CFQ16" s="301"/>
      <c r="CFR16" s="301"/>
      <c r="CFS16" s="301"/>
      <c r="CFT16" s="301"/>
      <c r="CFU16" s="301"/>
      <c r="CFV16" s="301"/>
      <c r="CFW16" s="301"/>
      <c r="CFX16" s="301"/>
      <c r="CFY16" s="301"/>
      <c r="CFZ16" s="301"/>
      <c r="CGA16" s="301"/>
      <c r="CGB16" s="301"/>
      <c r="CGC16" s="301"/>
      <c r="CGD16" s="301"/>
      <c r="CGE16" s="301"/>
      <c r="CGF16" s="301"/>
      <c r="CGG16" s="301"/>
      <c r="CGH16" s="301"/>
      <c r="CGI16" s="301"/>
      <c r="CGJ16" s="301"/>
      <c r="CGK16" s="301"/>
      <c r="CGL16" s="301"/>
      <c r="CGM16" s="301"/>
      <c r="CGN16" s="301"/>
      <c r="CGO16" s="301"/>
      <c r="CGP16" s="301"/>
      <c r="CGQ16" s="301"/>
      <c r="CGR16" s="301"/>
      <c r="CGS16" s="301"/>
      <c r="CGT16" s="301"/>
      <c r="CGU16" s="301"/>
      <c r="CGV16" s="301"/>
      <c r="CGW16" s="301"/>
      <c r="CGX16" s="301"/>
      <c r="CGY16" s="301"/>
      <c r="CGZ16" s="301"/>
      <c r="CHA16" s="301"/>
      <c r="CHB16" s="301"/>
      <c r="CHC16" s="301"/>
      <c r="CHD16" s="301"/>
      <c r="CHE16" s="301"/>
      <c r="CHF16" s="301"/>
      <c r="CHG16" s="301"/>
      <c r="CHH16" s="301"/>
      <c r="CHI16" s="301"/>
      <c r="CHJ16" s="301"/>
      <c r="CHK16" s="301"/>
      <c r="CHL16" s="301"/>
      <c r="CHM16" s="301"/>
      <c r="CHN16" s="301"/>
      <c r="CHO16" s="301"/>
      <c r="CHP16" s="301"/>
      <c r="CHQ16" s="301"/>
      <c r="CHR16" s="301"/>
      <c r="CHS16" s="301"/>
      <c r="CHT16" s="301"/>
      <c r="CHU16" s="301"/>
      <c r="CHV16" s="301"/>
      <c r="CHW16" s="301"/>
      <c r="CHX16" s="301"/>
      <c r="CHY16" s="301"/>
      <c r="CHZ16" s="301"/>
      <c r="CIA16" s="301"/>
      <c r="CIB16" s="301"/>
      <c r="CIC16" s="301"/>
      <c r="CID16" s="301"/>
      <c r="CIE16" s="301"/>
      <c r="CIF16" s="301"/>
      <c r="CIG16" s="301"/>
      <c r="CIH16" s="301"/>
      <c r="CII16" s="301"/>
      <c r="CIJ16" s="301"/>
      <c r="CIK16" s="301"/>
      <c r="CIL16" s="301"/>
      <c r="CIM16" s="301"/>
      <c r="CIN16" s="301"/>
      <c r="CIO16" s="301"/>
      <c r="CIP16" s="301"/>
      <c r="CIQ16" s="301"/>
      <c r="CIR16" s="301"/>
      <c r="CIS16" s="301"/>
      <c r="CIT16" s="301"/>
      <c r="CIU16" s="301"/>
      <c r="CIV16" s="301"/>
      <c r="CIW16" s="301"/>
      <c r="CIX16" s="301"/>
      <c r="CIY16" s="301"/>
      <c r="CIZ16" s="301"/>
      <c r="CJA16" s="301"/>
      <c r="CJB16" s="301"/>
      <c r="CJC16" s="301"/>
      <c r="CJD16" s="301"/>
      <c r="CJE16" s="301"/>
      <c r="CJF16" s="301"/>
      <c r="CJG16" s="301"/>
      <c r="CJH16" s="301"/>
      <c r="CJI16" s="301"/>
      <c r="CJJ16" s="301"/>
      <c r="CJK16" s="301"/>
      <c r="CJL16" s="301"/>
      <c r="CJM16" s="301"/>
      <c r="CJN16" s="301"/>
      <c r="CJO16" s="301"/>
      <c r="CJP16" s="301"/>
      <c r="CJQ16" s="301"/>
      <c r="CJR16" s="301"/>
      <c r="CJS16" s="301"/>
      <c r="CJT16" s="301"/>
      <c r="CJU16" s="301"/>
      <c r="CJV16" s="301"/>
      <c r="CJW16" s="301"/>
      <c r="CJX16" s="301"/>
      <c r="CJY16" s="301"/>
      <c r="CJZ16" s="301"/>
      <c r="CKA16" s="301"/>
      <c r="CKB16" s="301"/>
      <c r="CKC16" s="301"/>
      <c r="CKD16" s="301"/>
      <c r="CKE16" s="301"/>
      <c r="CKF16" s="301"/>
      <c r="CKG16" s="301"/>
      <c r="CKH16" s="301"/>
      <c r="CKI16" s="301"/>
      <c r="CKJ16" s="301"/>
      <c r="CKK16" s="301"/>
      <c r="CKL16" s="301"/>
      <c r="CKM16" s="301"/>
      <c r="CKN16" s="301"/>
      <c r="CKO16" s="301"/>
      <c r="CKP16" s="301"/>
      <c r="CKQ16" s="301"/>
      <c r="CKR16" s="301"/>
      <c r="CKS16" s="301"/>
      <c r="CKT16" s="301"/>
      <c r="CKU16" s="301"/>
      <c r="CKV16" s="301"/>
      <c r="CKW16" s="301"/>
      <c r="CKX16" s="301"/>
      <c r="CKY16" s="301"/>
      <c r="CKZ16" s="301"/>
      <c r="CLA16" s="301"/>
      <c r="CLB16" s="301"/>
      <c r="CLC16" s="301"/>
      <c r="CLD16" s="301"/>
      <c r="CLE16" s="301"/>
      <c r="CLF16" s="301"/>
      <c r="CLG16" s="301"/>
      <c r="CLH16" s="301"/>
      <c r="CLI16" s="301"/>
      <c r="CLJ16" s="301"/>
      <c r="CLK16" s="301"/>
      <c r="CLL16" s="301"/>
      <c r="CLM16" s="301"/>
      <c r="CLN16" s="301"/>
      <c r="CLO16" s="301"/>
      <c r="CLP16" s="301"/>
      <c r="CLQ16" s="301"/>
      <c r="CLR16" s="301"/>
      <c r="CLS16" s="301"/>
      <c r="CLT16" s="301"/>
      <c r="CLU16" s="301"/>
      <c r="CLV16" s="301"/>
      <c r="CLW16" s="301"/>
      <c r="CLX16" s="301"/>
      <c r="CLY16" s="301"/>
      <c r="CLZ16" s="301"/>
      <c r="CMA16" s="301"/>
      <c r="CMB16" s="301"/>
      <c r="CMC16" s="301"/>
      <c r="CMD16" s="301"/>
      <c r="CME16" s="301"/>
      <c r="CMF16" s="301"/>
      <c r="CMG16" s="301"/>
      <c r="CMH16" s="301"/>
      <c r="CMI16" s="301"/>
      <c r="CMJ16" s="301"/>
      <c r="CMK16" s="301"/>
      <c r="CML16" s="301"/>
      <c r="CMM16" s="301"/>
      <c r="CMN16" s="301"/>
      <c r="CMO16" s="301"/>
      <c r="CMP16" s="301"/>
      <c r="CMQ16" s="301"/>
      <c r="CMR16" s="301"/>
      <c r="CMS16" s="301"/>
      <c r="CMT16" s="301"/>
      <c r="CMU16" s="301"/>
      <c r="CMV16" s="301"/>
      <c r="CMW16" s="301"/>
      <c r="CMX16" s="301"/>
      <c r="CMY16" s="301"/>
      <c r="CMZ16" s="301"/>
      <c r="CNA16" s="301"/>
      <c r="CNB16" s="301"/>
      <c r="CNC16" s="301"/>
      <c r="CND16" s="301"/>
      <c r="CNE16" s="301"/>
      <c r="CNF16" s="301"/>
      <c r="CNG16" s="301"/>
      <c r="CNH16" s="301"/>
      <c r="CNI16" s="301"/>
      <c r="CNJ16" s="301"/>
      <c r="CNK16" s="301"/>
      <c r="CNL16" s="301"/>
      <c r="CNM16" s="301"/>
      <c r="CNN16" s="301"/>
      <c r="CNO16" s="301"/>
      <c r="CNP16" s="301"/>
      <c r="CNQ16" s="301"/>
      <c r="CNR16" s="301"/>
      <c r="CNS16" s="301"/>
      <c r="CNT16" s="301"/>
      <c r="CNU16" s="301"/>
      <c r="CNV16" s="301"/>
      <c r="CNW16" s="301"/>
      <c r="CNX16" s="301"/>
      <c r="CNY16" s="301"/>
      <c r="CNZ16" s="301"/>
      <c r="COA16" s="301"/>
      <c r="COB16" s="301"/>
      <c r="COC16" s="301"/>
      <c r="COD16" s="301"/>
      <c r="COE16" s="301"/>
      <c r="COF16" s="301"/>
      <c r="COG16" s="301"/>
      <c r="COH16" s="301"/>
      <c r="COI16" s="301"/>
      <c r="COJ16" s="301"/>
      <c r="COK16" s="301"/>
      <c r="COL16" s="301"/>
      <c r="COM16" s="301"/>
      <c r="CON16" s="301"/>
      <c r="COO16" s="301"/>
      <c r="COP16" s="301"/>
      <c r="COQ16" s="301"/>
      <c r="COR16" s="301"/>
      <c r="COS16" s="301"/>
      <c r="COT16" s="301"/>
      <c r="COU16" s="301"/>
      <c r="COV16" s="301"/>
      <c r="COW16" s="301"/>
      <c r="COX16" s="301"/>
      <c r="COY16" s="301"/>
      <c r="COZ16" s="301"/>
      <c r="CPA16" s="301"/>
      <c r="CPB16" s="301"/>
      <c r="CPC16" s="301"/>
      <c r="CPD16" s="301"/>
      <c r="CPE16" s="301"/>
      <c r="CPF16" s="301"/>
      <c r="CPG16" s="301"/>
      <c r="CPH16" s="301"/>
      <c r="CPI16" s="301"/>
      <c r="CPJ16" s="301"/>
      <c r="CPK16" s="301"/>
      <c r="CPL16" s="301"/>
      <c r="CPM16" s="301"/>
      <c r="CPN16" s="301"/>
      <c r="CPO16" s="301"/>
      <c r="CPP16" s="301"/>
      <c r="CPQ16" s="301"/>
      <c r="CPR16" s="301"/>
      <c r="CPS16" s="301"/>
      <c r="CPT16" s="301"/>
      <c r="CPU16" s="301"/>
      <c r="CPV16" s="301"/>
      <c r="CPW16" s="301"/>
      <c r="CPX16" s="301"/>
      <c r="CPY16" s="301"/>
      <c r="CPZ16" s="301"/>
      <c r="CQA16" s="301"/>
      <c r="CQB16" s="301"/>
      <c r="CQC16" s="301"/>
      <c r="CQD16" s="301"/>
      <c r="CQE16" s="301"/>
      <c r="CQF16" s="301"/>
      <c r="CQG16" s="301"/>
      <c r="CQH16" s="301"/>
      <c r="CQI16" s="301"/>
      <c r="CQJ16" s="301"/>
      <c r="CQK16" s="301"/>
      <c r="CQL16" s="301"/>
      <c r="CQM16" s="301"/>
      <c r="CQN16" s="301"/>
      <c r="CQO16" s="301"/>
      <c r="CQP16" s="301"/>
      <c r="CQQ16" s="301"/>
      <c r="CQR16" s="301"/>
      <c r="CQS16" s="301"/>
      <c r="CQT16" s="301"/>
      <c r="CQU16" s="301"/>
      <c r="CQV16" s="301"/>
      <c r="CQW16" s="301"/>
      <c r="CQX16" s="301"/>
      <c r="CQY16" s="301"/>
      <c r="CQZ16" s="301"/>
      <c r="CRA16" s="301"/>
      <c r="CRB16" s="301"/>
      <c r="CRC16" s="301"/>
      <c r="CRD16" s="301"/>
      <c r="CRE16" s="301"/>
      <c r="CRF16" s="301"/>
      <c r="CRG16" s="301"/>
      <c r="CRH16" s="301"/>
      <c r="CRI16" s="301"/>
      <c r="CRJ16" s="301"/>
      <c r="CRK16" s="301"/>
      <c r="CRL16" s="301"/>
      <c r="CRM16" s="301"/>
      <c r="CRN16" s="301"/>
      <c r="CRO16" s="301"/>
      <c r="CRP16" s="301"/>
      <c r="CRQ16" s="301"/>
      <c r="CRR16" s="301"/>
      <c r="CRS16" s="301"/>
      <c r="CRT16" s="301"/>
      <c r="CRU16" s="301"/>
      <c r="CRV16" s="301"/>
      <c r="CRW16" s="301"/>
      <c r="CRX16" s="301"/>
      <c r="CRY16" s="301"/>
      <c r="CRZ16" s="301"/>
      <c r="CSA16" s="301"/>
      <c r="CSB16" s="301"/>
      <c r="CSC16" s="301"/>
      <c r="CSD16" s="301"/>
      <c r="CSE16" s="301"/>
      <c r="CSF16" s="301"/>
      <c r="CSG16" s="301"/>
      <c r="CSH16" s="301"/>
      <c r="CSI16" s="301"/>
      <c r="CSJ16" s="301"/>
      <c r="CSK16" s="301"/>
      <c r="CSL16" s="301"/>
      <c r="CSM16" s="301"/>
      <c r="CSN16" s="301"/>
      <c r="CSO16" s="301"/>
      <c r="CSP16" s="301"/>
      <c r="CSQ16" s="301"/>
      <c r="CSR16" s="301"/>
      <c r="CSS16" s="301"/>
      <c r="CST16" s="301"/>
      <c r="CSU16" s="301"/>
      <c r="CSV16" s="301"/>
      <c r="CSW16" s="301"/>
      <c r="CSX16" s="301"/>
      <c r="CSY16" s="301"/>
      <c r="CSZ16" s="301"/>
      <c r="CTA16" s="301"/>
      <c r="CTB16" s="301"/>
      <c r="CTC16" s="301"/>
      <c r="CTD16" s="301"/>
      <c r="CTE16" s="301"/>
      <c r="CTF16" s="301"/>
      <c r="CTG16" s="301"/>
      <c r="CTH16" s="301"/>
      <c r="CTI16" s="301"/>
      <c r="CTJ16" s="301"/>
      <c r="CTK16" s="301"/>
      <c r="CTL16" s="301"/>
      <c r="CTM16" s="301"/>
      <c r="CTN16" s="301"/>
      <c r="CTO16" s="301"/>
      <c r="CTP16" s="301"/>
      <c r="CTQ16" s="301"/>
      <c r="CTR16" s="301"/>
      <c r="CTS16" s="301"/>
      <c r="CTT16" s="301"/>
      <c r="CTU16" s="301"/>
      <c r="CTV16" s="301"/>
      <c r="CTW16" s="301"/>
      <c r="CTX16" s="301"/>
      <c r="CTY16" s="301"/>
      <c r="CTZ16" s="301"/>
      <c r="CUA16" s="301"/>
      <c r="CUB16" s="301"/>
      <c r="CUC16" s="301"/>
      <c r="CUD16" s="301"/>
      <c r="CUE16" s="301"/>
      <c r="CUF16" s="301"/>
      <c r="CUG16" s="301"/>
      <c r="CUH16" s="301"/>
      <c r="CUI16" s="301"/>
      <c r="CUJ16" s="301"/>
      <c r="CUK16" s="301"/>
      <c r="CUL16" s="301"/>
      <c r="CUM16" s="301"/>
      <c r="CUN16" s="301"/>
      <c r="CUO16" s="301"/>
      <c r="CUP16" s="301"/>
      <c r="CUQ16" s="301"/>
      <c r="CUR16" s="301"/>
      <c r="CUS16" s="301"/>
      <c r="CUT16" s="301"/>
      <c r="CUU16" s="301"/>
      <c r="CUV16" s="301"/>
      <c r="CUW16" s="301"/>
      <c r="CUX16" s="301"/>
      <c r="CUY16" s="301"/>
      <c r="CUZ16" s="301"/>
      <c r="CVA16" s="301"/>
      <c r="CVB16" s="301"/>
      <c r="CVC16" s="301"/>
      <c r="CVD16" s="301"/>
      <c r="CVE16" s="301"/>
      <c r="CVF16" s="301"/>
      <c r="CVG16" s="301"/>
      <c r="CVH16" s="301"/>
      <c r="CVI16" s="301"/>
      <c r="CVJ16" s="301"/>
      <c r="CVK16" s="301"/>
      <c r="CVL16" s="301"/>
      <c r="CVM16" s="301"/>
      <c r="CVN16" s="301"/>
      <c r="CVO16" s="301"/>
      <c r="CVP16" s="301"/>
      <c r="CVQ16" s="301"/>
      <c r="CVR16" s="301"/>
      <c r="CVS16" s="301"/>
      <c r="CVT16" s="301"/>
      <c r="CVU16" s="301"/>
      <c r="CVV16" s="301"/>
      <c r="CVW16" s="301"/>
      <c r="CVX16" s="301"/>
      <c r="CVY16" s="301"/>
      <c r="CVZ16" s="301"/>
      <c r="CWA16" s="301"/>
      <c r="CWB16" s="301"/>
      <c r="CWC16" s="301"/>
      <c r="CWD16" s="301"/>
      <c r="CWE16" s="301"/>
      <c r="CWF16" s="301"/>
      <c r="CWG16" s="301"/>
      <c r="CWH16" s="301"/>
      <c r="CWI16" s="301"/>
      <c r="CWJ16" s="301"/>
      <c r="CWK16" s="301"/>
      <c r="CWL16" s="301"/>
      <c r="CWM16" s="301"/>
      <c r="CWN16" s="301"/>
      <c r="CWO16" s="301"/>
      <c r="CWP16" s="301"/>
      <c r="CWQ16" s="301"/>
      <c r="CWR16" s="301"/>
      <c r="CWS16" s="301"/>
      <c r="CWT16" s="301"/>
      <c r="CWU16" s="301"/>
      <c r="CWV16" s="301"/>
      <c r="CWW16" s="301"/>
      <c r="CWX16" s="301"/>
      <c r="CWY16" s="301"/>
      <c r="CWZ16" s="301"/>
      <c r="CXA16" s="301"/>
      <c r="CXB16" s="301"/>
      <c r="CXC16" s="301"/>
      <c r="CXD16" s="301"/>
      <c r="CXE16" s="301"/>
      <c r="CXF16" s="301"/>
      <c r="CXG16" s="301"/>
      <c r="CXH16" s="301"/>
      <c r="CXI16" s="301"/>
      <c r="CXJ16" s="301"/>
      <c r="CXK16" s="301"/>
      <c r="CXL16" s="301"/>
      <c r="CXM16" s="301"/>
      <c r="CXN16" s="301"/>
      <c r="CXO16" s="301"/>
      <c r="CXP16" s="301"/>
      <c r="CXQ16" s="301"/>
      <c r="CXR16" s="301"/>
      <c r="CXS16" s="301"/>
      <c r="CXT16" s="301"/>
      <c r="CXU16" s="301"/>
      <c r="CXV16" s="301"/>
      <c r="CXW16" s="301"/>
      <c r="CXX16" s="301"/>
      <c r="CXY16" s="301"/>
      <c r="CXZ16" s="301"/>
      <c r="CYA16" s="301"/>
      <c r="CYB16" s="301"/>
      <c r="CYC16" s="301"/>
      <c r="CYD16" s="301"/>
      <c r="CYE16" s="301"/>
      <c r="CYF16" s="301"/>
      <c r="CYG16" s="301"/>
      <c r="CYH16" s="301"/>
      <c r="CYI16" s="301"/>
      <c r="CYJ16" s="301"/>
      <c r="CYK16" s="301"/>
      <c r="CYL16" s="301"/>
      <c r="CYM16" s="301"/>
      <c r="CYN16" s="301"/>
      <c r="CYO16" s="301"/>
      <c r="CYP16" s="301"/>
      <c r="CYQ16" s="301"/>
      <c r="CYR16" s="301"/>
      <c r="CYS16" s="301"/>
      <c r="CYT16" s="301"/>
      <c r="CYU16" s="301"/>
      <c r="CYV16" s="301"/>
      <c r="CYW16" s="301"/>
      <c r="CYX16" s="301"/>
      <c r="CYY16" s="301"/>
      <c r="CYZ16" s="301"/>
      <c r="CZA16" s="301"/>
      <c r="CZB16" s="301"/>
      <c r="CZC16" s="301"/>
      <c r="CZD16" s="301"/>
      <c r="CZE16" s="301"/>
      <c r="CZF16" s="301"/>
      <c r="CZG16" s="301"/>
      <c r="CZH16" s="301"/>
      <c r="CZI16" s="301"/>
      <c r="CZJ16" s="301"/>
      <c r="CZK16" s="301"/>
      <c r="CZL16" s="301"/>
      <c r="CZM16" s="301"/>
      <c r="CZN16" s="301"/>
      <c r="CZO16" s="301"/>
      <c r="CZP16" s="301"/>
      <c r="CZQ16" s="301"/>
      <c r="CZR16" s="301"/>
      <c r="CZS16" s="301"/>
      <c r="CZT16" s="301"/>
      <c r="CZU16" s="301"/>
      <c r="CZV16" s="301"/>
      <c r="CZW16" s="301"/>
      <c r="CZX16" s="301"/>
      <c r="CZY16" s="301"/>
      <c r="CZZ16" s="301"/>
      <c r="DAA16" s="301"/>
      <c r="DAB16" s="301"/>
      <c r="DAC16" s="301"/>
      <c r="DAD16" s="301"/>
      <c r="DAE16" s="301"/>
      <c r="DAF16" s="301"/>
      <c r="DAG16" s="301"/>
      <c r="DAH16" s="301"/>
      <c r="DAI16" s="301"/>
      <c r="DAJ16" s="301"/>
      <c r="DAK16" s="301"/>
      <c r="DAL16" s="301"/>
      <c r="DAM16" s="301"/>
      <c r="DAN16" s="301"/>
      <c r="DAO16" s="301"/>
      <c r="DAP16" s="301"/>
      <c r="DAQ16" s="301"/>
      <c r="DAR16" s="301"/>
      <c r="DAS16" s="301"/>
      <c r="DAT16" s="301"/>
      <c r="DAU16" s="301"/>
      <c r="DAV16" s="301"/>
      <c r="DAW16" s="301"/>
      <c r="DAX16" s="301"/>
      <c r="DAY16" s="301"/>
      <c r="DAZ16" s="301"/>
      <c r="DBA16" s="301"/>
      <c r="DBB16" s="301"/>
      <c r="DBC16" s="301"/>
      <c r="DBD16" s="301"/>
      <c r="DBE16" s="301"/>
      <c r="DBF16" s="301"/>
      <c r="DBG16" s="301"/>
      <c r="DBH16" s="301"/>
      <c r="DBI16" s="301"/>
      <c r="DBJ16" s="301"/>
      <c r="DBK16" s="301"/>
      <c r="DBL16" s="301"/>
      <c r="DBM16" s="301"/>
      <c r="DBN16" s="301"/>
      <c r="DBO16" s="301"/>
      <c r="DBP16" s="301"/>
      <c r="DBQ16" s="301"/>
      <c r="DBR16" s="301"/>
      <c r="DBS16" s="301"/>
      <c r="DBT16" s="301"/>
      <c r="DBU16" s="301"/>
      <c r="DBV16" s="301"/>
      <c r="DBW16" s="301"/>
      <c r="DBX16" s="301"/>
      <c r="DBY16" s="301"/>
      <c r="DBZ16" s="301"/>
      <c r="DCA16" s="301"/>
      <c r="DCB16" s="301"/>
      <c r="DCC16" s="301"/>
      <c r="DCD16" s="301"/>
      <c r="DCE16" s="301"/>
      <c r="DCF16" s="301"/>
      <c r="DCG16" s="301"/>
      <c r="DCH16" s="301"/>
      <c r="DCI16" s="301"/>
      <c r="DCJ16" s="301"/>
      <c r="DCK16" s="301"/>
      <c r="DCL16" s="301"/>
      <c r="DCM16" s="301"/>
      <c r="DCN16" s="301"/>
      <c r="DCO16" s="301"/>
      <c r="DCP16" s="301"/>
      <c r="DCQ16" s="301"/>
      <c r="DCR16" s="301"/>
      <c r="DCS16" s="301"/>
      <c r="DCT16" s="301"/>
      <c r="DCU16" s="301"/>
      <c r="DCV16" s="301"/>
      <c r="DCW16" s="301"/>
      <c r="DCX16" s="301"/>
      <c r="DCY16" s="301"/>
      <c r="DCZ16" s="301"/>
      <c r="DDA16" s="301"/>
      <c r="DDB16" s="301"/>
      <c r="DDC16" s="301"/>
      <c r="DDD16" s="301"/>
      <c r="DDE16" s="301"/>
      <c r="DDF16" s="301"/>
      <c r="DDG16" s="301"/>
      <c r="DDH16" s="301"/>
      <c r="DDI16" s="301"/>
      <c r="DDJ16" s="301"/>
      <c r="DDK16" s="301"/>
      <c r="DDL16" s="301"/>
      <c r="DDM16" s="301"/>
      <c r="DDN16" s="301"/>
      <c r="DDO16" s="301"/>
      <c r="DDP16" s="301"/>
      <c r="DDQ16" s="301"/>
      <c r="DDR16" s="301"/>
      <c r="DDS16" s="301"/>
      <c r="DDT16" s="301"/>
      <c r="DDU16" s="301"/>
      <c r="DDV16" s="301"/>
      <c r="DDW16" s="301"/>
      <c r="DDX16" s="301"/>
      <c r="DDY16" s="301"/>
      <c r="DDZ16" s="301"/>
      <c r="DEA16" s="301"/>
      <c r="DEB16" s="301"/>
      <c r="DEC16" s="301"/>
      <c r="DED16" s="301"/>
      <c r="DEE16" s="301"/>
      <c r="DEF16" s="301"/>
      <c r="DEG16" s="301"/>
      <c r="DEH16" s="301"/>
      <c r="DEI16" s="301"/>
      <c r="DEJ16" s="301"/>
      <c r="DEK16" s="301"/>
      <c r="DEL16" s="301"/>
      <c r="DEM16" s="301"/>
      <c r="DEN16" s="301"/>
      <c r="DEO16" s="301"/>
      <c r="DEP16" s="301"/>
      <c r="DEQ16" s="301"/>
      <c r="DER16" s="301"/>
      <c r="DES16" s="301"/>
      <c r="DET16" s="301"/>
      <c r="DEU16" s="301"/>
      <c r="DEV16" s="301"/>
      <c r="DEW16" s="301"/>
      <c r="DEX16" s="301"/>
      <c r="DEY16" s="301"/>
      <c r="DEZ16" s="301"/>
      <c r="DFA16" s="301"/>
      <c r="DFB16" s="301"/>
      <c r="DFC16" s="301"/>
      <c r="DFD16" s="301"/>
      <c r="DFE16" s="301"/>
      <c r="DFF16" s="301"/>
      <c r="DFG16" s="301"/>
      <c r="DFH16" s="301"/>
      <c r="DFI16" s="301"/>
      <c r="DFJ16" s="301"/>
      <c r="DFK16" s="301"/>
      <c r="DFL16" s="301"/>
      <c r="DFM16" s="301"/>
      <c r="DFN16" s="301"/>
      <c r="DFO16" s="301"/>
      <c r="DFP16" s="301"/>
      <c r="DFQ16" s="301"/>
      <c r="DFR16" s="301"/>
      <c r="DFS16" s="301"/>
      <c r="DFT16" s="301"/>
      <c r="DFU16" s="301"/>
      <c r="DFV16" s="301"/>
      <c r="DFW16" s="301"/>
      <c r="DFX16" s="301"/>
      <c r="DFY16" s="301"/>
      <c r="DFZ16" s="301"/>
      <c r="DGA16" s="301"/>
      <c r="DGB16" s="301"/>
      <c r="DGC16" s="301"/>
      <c r="DGD16" s="301"/>
      <c r="DGE16" s="301"/>
      <c r="DGF16" s="301"/>
      <c r="DGG16" s="301"/>
      <c r="DGH16" s="301"/>
      <c r="DGI16" s="301"/>
      <c r="DGJ16" s="301"/>
      <c r="DGK16" s="301"/>
      <c r="DGL16" s="301"/>
      <c r="DGM16" s="301"/>
      <c r="DGN16" s="301"/>
      <c r="DGO16" s="301"/>
      <c r="DGP16" s="301"/>
      <c r="DGQ16" s="301"/>
      <c r="DGR16" s="301"/>
      <c r="DGS16" s="301"/>
      <c r="DGT16" s="301"/>
      <c r="DGU16" s="301"/>
      <c r="DGV16" s="301"/>
      <c r="DGW16" s="301"/>
      <c r="DGX16" s="301"/>
      <c r="DGY16" s="301"/>
      <c r="DGZ16" s="301"/>
      <c r="DHA16" s="301"/>
      <c r="DHB16" s="301"/>
      <c r="DHC16" s="301"/>
      <c r="DHD16" s="301"/>
      <c r="DHE16" s="301"/>
      <c r="DHF16" s="301"/>
      <c r="DHG16" s="301"/>
      <c r="DHH16" s="301"/>
      <c r="DHI16" s="301"/>
      <c r="DHJ16" s="301"/>
      <c r="DHK16" s="301"/>
      <c r="DHL16" s="301"/>
      <c r="DHM16" s="301"/>
      <c r="DHN16" s="301"/>
      <c r="DHO16" s="301"/>
      <c r="DHP16" s="301"/>
      <c r="DHQ16" s="301"/>
      <c r="DHR16" s="301"/>
      <c r="DHS16" s="301"/>
      <c r="DHT16" s="301"/>
      <c r="DHU16" s="301"/>
      <c r="DHV16" s="301"/>
      <c r="DHW16" s="301"/>
      <c r="DHX16" s="301"/>
      <c r="DHY16" s="301"/>
      <c r="DHZ16" s="301"/>
      <c r="DIA16" s="301"/>
      <c r="DIB16" s="301"/>
      <c r="DIC16" s="301"/>
      <c r="DID16" s="301"/>
      <c r="DIE16" s="301"/>
      <c r="DIF16" s="301"/>
      <c r="DIG16" s="301"/>
      <c r="DIH16" s="301"/>
      <c r="DII16" s="301"/>
      <c r="DIJ16" s="301"/>
      <c r="DIK16" s="301"/>
      <c r="DIL16" s="301"/>
      <c r="DIM16" s="301"/>
      <c r="DIN16" s="301"/>
      <c r="DIO16" s="301"/>
      <c r="DIP16" s="301"/>
      <c r="DIQ16" s="301"/>
      <c r="DIR16" s="301"/>
      <c r="DIS16" s="301"/>
      <c r="DIT16" s="301"/>
      <c r="DIU16" s="301"/>
      <c r="DIV16" s="301"/>
      <c r="DIW16" s="301"/>
      <c r="DIX16" s="301"/>
      <c r="DIY16" s="301"/>
      <c r="DIZ16" s="301"/>
      <c r="DJA16" s="301"/>
      <c r="DJB16" s="301"/>
      <c r="DJC16" s="301"/>
      <c r="DJD16" s="301"/>
      <c r="DJE16" s="301"/>
      <c r="DJF16" s="301"/>
      <c r="DJG16" s="301"/>
      <c r="DJH16" s="301"/>
      <c r="DJI16" s="301"/>
      <c r="DJJ16" s="301"/>
      <c r="DJK16" s="301"/>
      <c r="DJL16" s="301"/>
      <c r="DJM16" s="301"/>
      <c r="DJN16" s="301"/>
      <c r="DJO16" s="301"/>
      <c r="DJP16" s="301"/>
      <c r="DJQ16" s="301"/>
      <c r="DJR16" s="301"/>
      <c r="DJS16" s="301"/>
      <c r="DJT16" s="301"/>
      <c r="DJU16" s="301"/>
      <c r="DJV16" s="301"/>
      <c r="DJW16" s="301"/>
      <c r="DJX16" s="301"/>
      <c r="DJY16" s="301"/>
      <c r="DJZ16" s="301"/>
      <c r="DKA16" s="301"/>
      <c r="DKB16" s="301"/>
      <c r="DKC16" s="301"/>
      <c r="DKD16" s="301"/>
      <c r="DKE16" s="301"/>
      <c r="DKF16" s="301"/>
      <c r="DKG16" s="301"/>
      <c r="DKH16" s="301"/>
      <c r="DKI16" s="301"/>
      <c r="DKJ16" s="301"/>
      <c r="DKK16" s="301"/>
      <c r="DKL16" s="301"/>
      <c r="DKM16" s="301"/>
      <c r="DKN16" s="301"/>
      <c r="DKO16" s="301"/>
      <c r="DKP16" s="301"/>
      <c r="DKQ16" s="301"/>
      <c r="DKR16" s="301"/>
      <c r="DKS16" s="301"/>
      <c r="DKT16" s="301"/>
      <c r="DKU16" s="301"/>
      <c r="DKV16" s="301"/>
      <c r="DKW16" s="301"/>
      <c r="DKX16" s="301"/>
      <c r="DKY16" s="301"/>
      <c r="DKZ16" s="301"/>
      <c r="DLA16" s="301"/>
      <c r="DLB16" s="301"/>
      <c r="DLC16" s="301"/>
      <c r="DLD16" s="301"/>
      <c r="DLE16" s="301"/>
      <c r="DLF16" s="301"/>
      <c r="DLG16" s="301"/>
      <c r="DLH16" s="301"/>
      <c r="DLI16" s="301"/>
      <c r="DLJ16" s="301"/>
      <c r="DLK16" s="301"/>
      <c r="DLL16" s="301"/>
      <c r="DLM16" s="301"/>
      <c r="DLN16" s="301"/>
      <c r="DLO16" s="301"/>
      <c r="DLP16" s="301"/>
      <c r="DLQ16" s="301"/>
      <c r="DLR16" s="301"/>
      <c r="DLS16" s="301"/>
      <c r="DLT16" s="301"/>
      <c r="DLU16" s="301"/>
      <c r="DLV16" s="301"/>
      <c r="DLW16" s="301"/>
      <c r="DLX16" s="301"/>
      <c r="DLY16" s="301"/>
      <c r="DLZ16" s="301"/>
      <c r="DMA16" s="301"/>
      <c r="DMB16" s="301"/>
      <c r="DMC16" s="301"/>
      <c r="DMD16" s="301"/>
      <c r="DME16" s="301"/>
      <c r="DMF16" s="301"/>
      <c r="DMG16" s="301"/>
      <c r="DMH16" s="301"/>
      <c r="DMI16" s="301"/>
      <c r="DMJ16" s="301"/>
      <c r="DMK16" s="301"/>
      <c r="DML16" s="301"/>
      <c r="DMM16" s="301"/>
      <c r="DMN16" s="301"/>
      <c r="DMO16" s="301"/>
      <c r="DMP16" s="301"/>
      <c r="DMQ16" s="301"/>
      <c r="DMR16" s="301"/>
      <c r="DMS16" s="301"/>
      <c r="DMT16" s="301"/>
      <c r="DMU16" s="301"/>
      <c r="DMV16" s="301"/>
      <c r="DMW16" s="301"/>
      <c r="DMX16" s="301"/>
      <c r="DMY16" s="301"/>
      <c r="DMZ16" s="301"/>
      <c r="DNA16" s="301"/>
      <c r="DNB16" s="301"/>
      <c r="DNC16" s="301"/>
      <c r="DND16" s="301"/>
      <c r="DNE16" s="301"/>
      <c r="DNF16" s="301"/>
      <c r="DNG16" s="301"/>
      <c r="DNH16" s="301"/>
      <c r="DNI16" s="301"/>
      <c r="DNJ16" s="301"/>
      <c r="DNK16" s="301"/>
      <c r="DNL16" s="301"/>
      <c r="DNM16" s="301"/>
      <c r="DNN16" s="301"/>
      <c r="DNO16" s="301"/>
      <c r="DNP16" s="301"/>
      <c r="DNQ16" s="301"/>
      <c r="DNR16" s="301"/>
      <c r="DNS16" s="301"/>
      <c r="DNT16" s="301"/>
      <c r="DNU16" s="301"/>
      <c r="DNV16" s="301"/>
      <c r="DNW16" s="301"/>
      <c r="DNX16" s="301"/>
      <c r="DNY16" s="301"/>
      <c r="DNZ16" s="301"/>
      <c r="DOA16" s="301"/>
      <c r="DOB16" s="301"/>
      <c r="DOC16" s="301"/>
      <c r="DOD16" s="301"/>
      <c r="DOE16" s="301"/>
      <c r="DOF16" s="301"/>
      <c r="DOG16" s="301"/>
      <c r="DOH16" s="301"/>
      <c r="DOI16" s="301"/>
      <c r="DOJ16" s="301"/>
      <c r="DOK16" s="301"/>
      <c r="DOL16" s="301"/>
      <c r="DOM16" s="301"/>
      <c r="DON16" s="301"/>
      <c r="DOO16" s="301"/>
      <c r="DOP16" s="301"/>
      <c r="DOQ16" s="301"/>
      <c r="DOR16" s="301"/>
      <c r="DOS16" s="301"/>
      <c r="DOT16" s="301"/>
      <c r="DOU16" s="301"/>
      <c r="DOV16" s="301"/>
      <c r="DOW16" s="301"/>
      <c r="DOX16" s="301"/>
      <c r="DOY16" s="301"/>
      <c r="DOZ16" s="301"/>
      <c r="DPA16" s="301"/>
      <c r="DPB16" s="301"/>
      <c r="DPC16" s="301"/>
      <c r="DPD16" s="301"/>
      <c r="DPE16" s="301"/>
      <c r="DPF16" s="301"/>
      <c r="DPG16" s="301"/>
      <c r="DPH16" s="301"/>
      <c r="DPI16" s="301"/>
      <c r="DPJ16" s="301"/>
      <c r="DPK16" s="301"/>
      <c r="DPL16" s="301"/>
      <c r="DPM16" s="301"/>
      <c r="DPN16" s="301"/>
      <c r="DPO16" s="301"/>
      <c r="DPP16" s="301"/>
      <c r="DPQ16" s="301"/>
      <c r="DPR16" s="301"/>
      <c r="DPS16" s="301"/>
      <c r="DPT16" s="301"/>
      <c r="DPU16" s="301"/>
      <c r="DPV16" s="301"/>
      <c r="DPW16" s="301"/>
      <c r="DPX16" s="301"/>
      <c r="DPY16" s="301"/>
      <c r="DPZ16" s="301"/>
      <c r="DQA16" s="301"/>
      <c r="DQB16" s="301"/>
      <c r="DQC16" s="301"/>
      <c r="DQD16" s="301"/>
      <c r="DQE16" s="301"/>
      <c r="DQF16" s="301"/>
      <c r="DQG16" s="301"/>
      <c r="DQH16" s="301"/>
      <c r="DQI16" s="301"/>
      <c r="DQJ16" s="301"/>
      <c r="DQK16" s="301"/>
      <c r="DQL16" s="301"/>
      <c r="DQM16" s="301"/>
      <c r="DQN16" s="301"/>
      <c r="DQO16" s="301"/>
      <c r="DQP16" s="301"/>
      <c r="DQQ16" s="301"/>
      <c r="DQR16" s="301"/>
      <c r="DQS16" s="301"/>
      <c r="DQT16" s="301"/>
      <c r="DQU16" s="301"/>
      <c r="DQV16" s="301"/>
      <c r="DQW16" s="301"/>
      <c r="DQX16" s="301"/>
      <c r="DQY16" s="301"/>
      <c r="DQZ16" s="301"/>
      <c r="DRA16" s="301"/>
      <c r="DRB16" s="301"/>
      <c r="DRC16" s="301"/>
      <c r="DRD16" s="301"/>
      <c r="DRE16" s="301"/>
      <c r="DRF16" s="301"/>
      <c r="DRG16" s="301"/>
      <c r="DRH16" s="301"/>
      <c r="DRI16" s="301"/>
      <c r="DRJ16" s="301"/>
      <c r="DRK16" s="301"/>
      <c r="DRL16" s="301"/>
      <c r="DRM16" s="301"/>
      <c r="DRN16" s="301"/>
      <c r="DRO16" s="301"/>
      <c r="DRP16" s="301"/>
      <c r="DRQ16" s="301"/>
      <c r="DRR16" s="301"/>
      <c r="DRS16" s="301"/>
      <c r="DRT16" s="301"/>
      <c r="DRU16" s="301"/>
      <c r="DRV16" s="301"/>
      <c r="DRW16" s="301"/>
      <c r="DRX16" s="301"/>
      <c r="DRY16" s="301"/>
      <c r="DRZ16" s="301"/>
      <c r="DSA16" s="301"/>
      <c r="DSB16" s="301"/>
      <c r="DSC16" s="301"/>
      <c r="DSD16" s="301"/>
      <c r="DSE16" s="301"/>
      <c r="DSF16" s="301"/>
      <c r="DSG16" s="301"/>
      <c r="DSH16" s="301"/>
      <c r="DSI16" s="301"/>
      <c r="DSJ16" s="301"/>
      <c r="DSK16" s="301"/>
      <c r="DSL16" s="301"/>
      <c r="DSM16" s="301"/>
      <c r="DSN16" s="301"/>
      <c r="DSO16" s="301"/>
      <c r="DSP16" s="301"/>
      <c r="DSQ16" s="301"/>
      <c r="DSR16" s="301"/>
      <c r="DSS16" s="301"/>
      <c r="DST16" s="301"/>
      <c r="DSU16" s="301"/>
      <c r="DSV16" s="301"/>
      <c r="DSW16" s="301"/>
      <c r="DSX16" s="301"/>
      <c r="DSY16" s="301"/>
      <c r="DSZ16" s="301"/>
      <c r="DTA16" s="301"/>
      <c r="DTB16" s="301"/>
      <c r="DTC16" s="301"/>
      <c r="DTD16" s="301"/>
      <c r="DTE16" s="301"/>
      <c r="DTF16" s="301"/>
      <c r="DTG16" s="301"/>
      <c r="DTH16" s="301"/>
      <c r="DTI16" s="301"/>
      <c r="DTJ16" s="301"/>
      <c r="DTK16" s="301"/>
      <c r="DTL16" s="301"/>
      <c r="DTM16" s="301"/>
      <c r="DTN16" s="301"/>
      <c r="DTO16" s="301"/>
      <c r="DTP16" s="301"/>
      <c r="DTQ16" s="301"/>
      <c r="DTR16" s="301"/>
      <c r="DTS16" s="301"/>
      <c r="DTT16" s="301"/>
      <c r="DTU16" s="301"/>
      <c r="DTV16" s="301"/>
      <c r="DTW16" s="301"/>
      <c r="DTX16" s="301"/>
      <c r="DTY16" s="301"/>
      <c r="DTZ16" s="301"/>
      <c r="DUA16" s="301"/>
      <c r="DUB16" s="301"/>
      <c r="DUC16" s="301"/>
      <c r="DUD16" s="301"/>
      <c r="DUE16" s="301"/>
      <c r="DUF16" s="301"/>
      <c r="DUG16" s="301"/>
      <c r="DUH16" s="301"/>
      <c r="DUI16" s="301"/>
      <c r="DUJ16" s="301"/>
      <c r="DUK16" s="301"/>
      <c r="DUL16" s="301"/>
      <c r="DUM16" s="301"/>
      <c r="DUN16" s="301"/>
      <c r="DUO16" s="301"/>
      <c r="DUP16" s="301"/>
      <c r="DUQ16" s="301"/>
      <c r="DUR16" s="301"/>
      <c r="DUS16" s="301"/>
      <c r="DUT16" s="301"/>
      <c r="DUU16" s="301"/>
      <c r="DUV16" s="301"/>
      <c r="DUW16" s="301"/>
      <c r="DUX16" s="301"/>
      <c r="DUY16" s="301"/>
      <c r="DUZ16" s="301"/>
      <c r="DVA16" s="301"/>
      <c r="DVB16" s="301"/>
      <c r="DVC16" s="301"/>
      <c r="DVD16" s="301"/>
      <c r="DVE16" s="301"/>
      <c r="DVF16" s="301"/>
      <c r="DVG16" s="301"/>
      <c r="DVH16" s="301"/>
      <c r="DVI16" s="301"/>
      <c r="DVJ16" s="301"/>
      <c r="DVK16" s="301"/>
      <c r="DVL16" s="301"/>
      <c r="DVM16" s="301"/>
      <c r="DVN16" s="301"/>
      <c r="DVO16" s="301"/>
      <c r="DVP16" s="301"/>
      <c r="DVQ16" s="301"/>
      <c r="DVR16" s="301"/>
      <c r="DVS16" s="301"/>
      <c r="DVT16" s="301"/>
      <c r="DVU16" s="301"/>
      <c r="DVV16" s="301"/>
      <c r="DVW16" s="301"/>
      <c r="DVX16" s="301"/>
      <c r="DVY16" s="301"/>
      <c r="DVZ16" s="301"/>
      <c r="DWA16" s="301"/>
      <c r="DWB16" s="301"/>
      <c r="DWC16" s="301"/>
      <c r="DWD16" s="301"/>
      <c r="DWE16" s="301"/>
      <c r="DWF16" s="301"/>
      <c r="DWG16" s="301"/>
      <c r="DWH16" s="301"/>
      <c r="DWI16" s="301"/>
      <c r="DWJ16" s="301"/>
      <c r="DWK16" s="301"/>
      <c r="DWL16" s="301"/>
      <c r="DWM16" s="301"/>
      <c r="DWN16" s="301"/>
      <c r="DWO16" s="301"/>
      <c r="DWP16" s="301"/>
      <c r="DWQ16" s="301"/>
      <c r="DWR16" s="301"/>
      <c r="DWS16" s="301"/>
      <c r="DWT16" s="301"/>
      <c r="DWU16" s="301"/>
      <c r="DWV16" s="301"/>
      <c r="DWW16" s="301"/>
      <c r="DWX16" s="301"/>
      <c r="DWY16" s="301"/>
      <c r="DWZ16" s="301"/>
      <c r="DXA16" s="301"/>
      <c r="DXB16" s="301"/>
      <c r="DXC16" s="301"/>
      <c r="DXD16" s="301"/>
      <c r="DXE16" s="301"/>
      <c r="DXF16" s="301"/>
      <c r="DXG16" s="301"/>
      <c r="DXH16" s="301"/>
      <c r="DXI16" s="301"/>
      <c r="DXJ16" s="301"/>
      <c r="DXK16" s="301"/>
      <c r="DXL16" s="301"/>
      <c r="DXM16" s="301"/>
      <c r="DXN16" s="301"/>
      <c r="DXO16" s="301"/>
      <c r="DXP16" s="301"/>
      <c r="DXQ16" s="301"/>
      <c r="DXR16" s="301"/>
      <c r="DXS16" s="301"/>
      <c r="DXT16" s="301"/>
      <c r="DXU16" s="301"/>
      <c r="DXV16" s="301"/>
      <c r="DXW16" s="301"/>
      <c r="DXX16" s="301"/>
      <c r="DXY16" s="301"/>
      <c r="DXZ16" s="301"/>
      <c r="DYA16" s="301"/>
      <c r="DYB16" s="301"/>
      <c r="DYC16" s="301"/>
      <c r="DYD16" s="301"/>
      <c r="DYE16" s="301"/>
      <c r="DYF16" s="301"/>
      <c r="DYG16" s="301"/>
      <c r="DYH16" s="301"/>
      <c r="DYI16" s="301"/>
      <c r="DYJ16" s="301"/>
      <c r="DYK16" s="301"/>
      <c r="DYL16" s="301"/>
      <c r="DYM16" s="301"/>
      <c r="DYN16" s="301"/>
      <c r="DYO16" s="301"/>
      <c r="DYP16" s="301"/>
      <c r="DYQ16" s="301"/>
      <c r="DYR16" s="301"/>
      <c r="DYS16" s="301"/>
      <c r="DYT16" s="301"/>
      <c r="DYU16" s="301"/>
      <c r="DYV16" s="301"/>
      <c r="DYW16" s="301"/>
      <c r="DYX16" s="301"/>
      <c r="DYY16" s="301"/>
      <c r="DYZ16" s="301"/>
      <c r="DZA16" s="301"/>
      <c r="DZB16" s="301"/>
      <c r="DZC16" s="301"/>
      <c r="DZD16" s="301"/>
      <c r="DZE16" s="301"/>
      <c r="DZF16" s="301"/>
      <c r="DZG16" s="301"/>
      <c r="DZH16" s="301"/>
      <c r="DZI16" s="301"/>
      <c r="DZJ16" s="301"/>
      <c r="DZK16" s="301"/>
      <c r="DZL16" s="301"/>
      <c r="DZM16" s="301"/>
      <c r="DZN16" s="301"/>
      <c r="DZO16" s="301"/>
      <c r="DZP16" s="301"/>
      <c r="DZQ16" s="301"/>
      <c r="DZR16" s="301"/>
      <c r="DZS16" s="301"/>
      <c r="DZT16" s="301"/>
      <c r="DZU16" s="301"/>
      <c r="DZV16" s="301"/>
      <c r="DZW16" s="301"/>
      <c r="DZX16" s="301"/>
      <c r="DZY16" s="301"/>
      <c r="DZZ16" s="301"/>
      <c r="EAA16" s="301"/>
      <c r="EAB16" s="301"/>
      <c r="EAC16" s="301"/>
      <c r="EAD16" s="301"/>
      <c r="EAE16" s="301"/>
      <c r="EAF16" s="301"/>
      <c r="EAG16" s="301"/>
      <c r="EAH16" s="301"/>
      <c r="EAI16" s="301"/>
      <c r="EAJ16" s="301"/>
      <c r="EAK16" s="301"/>
      <c r="EAL16" s="301"/>
      <c r="EAM16" s="301"/>
      <c r="EAN16" s="301"/>
      <c r="EAO16" s="301"/>
      <c r="EAP16" s="301"/>
      <c r="EAQ16" s="301"/>
      <c r="EAR16" s="301"/>
      <c r="EAS16" s="301"/>
      <c r="EAT16" s="301"/>
      <c r="EAU16" s="301"/>
      <c r="EAV16" s="301"/>
      <c r="EAW16" s="301"/>
      <c r="EAX16" s="301"/>
      <c r="EAY16" s="301"/>
      <c r="EAZ16" s="301"/>
      <c r="EBA16" s="301"/>
      <c r="EBB16" s="301"/>
      <c r="EBC16" s="301"/>
      <c r="EBD16" s="301"/>
      <c r="EBE16" s="301"/>
      <c r="EBF16" s="301"/>
      <c r="EBG16" s="301"/>
      <c r="EBH16" s="301"/>
      <c r="EBI16" s="301"/>
      <c r="EBJ16" s="301"/>
      <c r="EBK16" s="301"/>
      <c r="EBL16" s="301"/>
      <c r="EBM16" s="301"/>
      <c r="EBN16" s="301"/>
      <c r="EBO16" s="301"/>
      <c r="EBP16" s="301"/>
      <c r="EBQ16" s="301"/>
      <c r="EBR16" s="301"/>
      <c r="EBS16" s="301"/>
      <c r="EBT16" s="301"/>
      <c r="EBU16" s="301"/>
      <c r="EBV16" s="301"/>
      <c r="EBW16" s="301"/>
      <c r="EBX16" s="301"/>
      <c r="EBY16" s="301"/>
      <c r="EBZ16" s="301"/>
      <c r="ECA16" s="301"/>
      <c r="ECB16" s="301"/>
      <c r="ECC16" s="301"/>
      <c r="ECD16" s="301"/>
      <c r="ECE16" s="301"/>
      <c r="ECF16" s="301"/>
      <c r="ECG16" s="301"/>
      <c r="ECH16" s="301"/>
      <c r="ECI16" s="301"/>
      <c r="ECJ16" s="301"/>
      <c r="ECK16" s="301"/>
      <c r="ECL16" s="301"/>
      <c r="ECM16" s="301"/>
      <c r="ECN16" s="301"/>
      <c r="ECO16" s="301"/>
      <c r="ECP16" s="301"/>
      <c r="ECQ16" s="301"/>
      <c r="ECR16" s="301"/>
      <c r="ECS16" s="301"/>
      <c r="ECT16" s="301"/>
      <c r="ECU16" s="301"/>
      <c r="ECV16" s="301"/>
      <c r="ECW16" s="301"/>
      <c r="ECX16" s="301"/>
      <c r="ECY16" s="301"/>
      <c r="ECZ16" s="301"/>
      <c r="EDA16" s="301"/>
      <c r="EDB16" s="301"/>
      <c r="EDC16" s="301"/>
      <c r="EDD16" s="301"/>
      <c r="EDE16" s="301"/>
      <c r="EDF16" s="301"/>
      <c r="EDG16" s="301"/>
      <c r="EDH16" s="301"/>
      <c r="EDI16" s="301"/>
      <c r="EDJ16" s="301"/>
      <c r="EDK16" s="301"/>
      <c r="EDL16" s="301"/>
      <c r="EDM16" s="301"/>
      <c r="EDN16" s="301"/>
      <c r="EDO16" s="301"/>
      <c r="EDP16" s="301"/>
      <c r="EDQ16" s="301"/>
      <c r="EDR16" s="301"/>
      <c r="EDS16" s="301"/>
      <c r="EDT16" s="301"/>
      <c r="EDU16" s="301"/>
      <c r="EDV16" s="301"/>
      <c r="EDW16" s="301"/>
      <c r="EDX16" s="301"/>
      <c r="EDY16" s="301"/>
      <c r="EDZ16" s="301"/>
      <c r="EEA16" s="301"/>
      <c r="EEB16" s="301"/>
      <c r="EEC16" s="301"/>
      <c r="EED16" s="301"/>
      <c r="EEE16" s="301"/>
      <c r="EEF16" s="301"/>
      <c r="EEG16" s="301"/>
      <c r="EEH16" s="301"/>
      <c r="EEI16" s="301"/>
      <c r="EEJ16" s="301"/>
      <c r="EEK16" s="301"/>
      <c r="EEL16" s="301"/>
      <c r="EEM16" s="301"/>
      <c r="EEN16" s="301"/>
      <c r="EEO16" s="301"/>
      <c r="EEP16" s="301"/>
      <c r="EEQ16" s="301"/>
      <c r="EER16" s="301"/>
      <c r="EES16" s="301"/>
      <c r="EET16" s="301"/>
      <c r="EEU16" s="301"/>
      <c r="EEV16" s="301"/>
      <c r="EEW16" s="301"/>
      <c r="EEX16" s="301"/>
      <c r="EEY16" s="301"/>
      <c r="EEZ16" s="301"/>
      <c r="EFA16" s="301"/>
      <c r="EFB16" s="301"/>
      <c r="EFC16" s="301"/>
      <c r="EFD16" s="301"/>
      <c r="EFE16" s="301"/>
      <c r="EFF16" s="301"/>
      <c r="EFG16" s="301"/>
      <c r="EFH16" s="301"/>
      <c r="EFI16" s="301"/>
      <c r="EFJ16" s="301"/>
      <c r="EFK16" s="301"/>
      <c r="EFL16" s="301"/>
      <c r="EFM16" s="301"/>
      <c r="EFN16" s="301"/>
      <c r="EFO16" s="301"/>
      <c r="EFP16" s="301"/>
      <c r="EFQ16" s="301"/>
      <c r="EFR16" s="301"/>
      <c r="EFS16" s="301"/>
      <c r="EFT16" s="301"/>
      <c r="EFU16" s="301"/>
      <c r="EFV16" s="301"/>
      <c r="EFW16" s="301"/>
      <c r="EFX16" s="301"/>
      <c r="EFY16" s="301"/>
      <c r="EFZ16" s="301"/>
      <c r="EGA16" s="301"/>
      <c r="EGB16" s="301"/>
      <c r="EGC16" s="301"/>
      <c r="EGD16" s="301"/>
      <c r="EGE16" s="301"/>
      <c r="EGF16" s="301"/>
      <c r="EGG16" s="301"/>
      <c r="EGH16" s="301"/>
      <c r="EGI16" s="301"/>
      <c r="EGJ16" s="301"/>
      <c r="EGK16" s="301"/>
      <c r="EGL16" s="301"/>
      <c r="EGM16" s="301"/>
      <c r="EGN16" s="301"/>
      <c r="EGO16" s="301"/>
      <c r="EGP16" s="301"/>
      <c r="EGQ16" s="301"/>
      <c r="EGR16" s="301"/>
      <c r="EGS16" s="301"/>
      <c r="EGT16" s="301"/>
      <c r="EGU16" s="301"/>
      <c r="EGV16" s="301"/>
      <c r="EGW16" s="301"/>
      <c r="EGX16" s="301"/>
      <c r="EGY16" s="301"/>
      <c r="EGZ16" s="301"/>
      <c r="EHA16" s="301"/>
      <c r="EHB16" s="301"/>
      <c r="EHC16" s="301"/>
      <c r="EHD16" s="301"/>
      <c r="EHE16" s="301"/>
      <c r="EHF16" s="301"/>
      <c r="EHG16" s="301"/>
      <c r="EHH16" s="301"/>
      <c r="EHI16" s="301"/>
      <c r="EHJ16" s="301"/>
      <c r="EHK16" s="301"/>
      <c r="EHL16" s="301"/>
      <c r="EHM16" s="301"/>
      <c r="EHN16" s="301"/>
      <c r="EHO16" s="301"/>
      <c r="EHP16" s="301"/>
      <c r="EHQ16" s="301"/>
      <c r="EHR16" s="301"/>
      <c r="EHS16" s="301"/>
      <c r="EHT16" s="301"/>
      <c r="EHU16" s="301"/>
      <c r="EHV16" s="301"/>
      <c r="EHW16" s="301"/>
      <c r="EHX16" s="301"/>
      <c r="EHY16" s="301"/>
      <c r="EHZ16" s="301"/>
      <c r="EIA16" s="301"/>
      <c r="EIB16" s="301"/>
      <c r="EIC16" s="301"/>
      <c r="EID16" s="301"/>
      <c r="EIE16" s="301"/>
      <c r="EIF16" s="301"/>
      <c r="EIG16" s="301"/>
      <c r="EIH16" s="301"/>
      <c r="EII16" s="301"/>
      <c r="EIJ16" s="301"/>
      <c r="EIK16" s="301"/>
      <c r="EIL16" s="301"/>
      <c r="EIM16" s="301"/>
      <c r="EIN16" s="301"/>
      <c r="EIO16" s="301"/>
      <c r="EIP16" s="301"/>
      <c r="EIQ16" s="301"/>
      <c r="EIR16" s="301"/>
      <c r="EIS16" s="301"/>
      <c r="EIT16" s="301"/>
      <c r="EIU16" s="301"/>
      <c r="EIV16" s="301"/>
      <c r="EIW16" s="301"/>
      <c r="EIX16" s="301"/>
      <c r="EIY16" s="301"/>
      <c r="EIZ16" s="301"/>
      <c r="EJA16" s="301"/>
      <c r="EJB16" s="301"/>
      <c r="EJC16" s="301"/>
      <c r="EJD16" s="301"/>
      <c r="EJE16" s="301"/>
      <c r="EJF16" s="301"/>
      <c r="EJG16" s="301"/>
      <c r="EJH16" s="301"/>
      <c r="EJI16" s="301"/>
      <c r="EJJ16" s="301"/>
      <c r="EJK16" s="301"/>
      <c r="EJL16" s="301"/>
      <c r="EJM16" s="301"/>
      <c r="EJN16" s="301"/>
      <c r="EJO16" s="301"/>
      <c r="EJP16" s="301"/>
      <c r="EJQ16" s="301"/>
      <c r="EJR16" s="301"/>
      <c r="EJS16" s="301"/>
      <c r="EJT16" s="301"/>
      <c r="EJU16" s="301"/>
      <c r="EJV16" s="301"/>
      <c r="EJW16" s="301"/>
      <c r="EJX16" s="301"/>
      <c r="EJY16" s="301"/>
      <c r="EJZ16" s="301"/>
      <c r="EKA16" s="301"/>
      <c r="EKB16" s="301"/>
      <c r="EKC16" s="301"/>
      <c r="EKD16" s="301"/>
      <c r="EKE16" s="301"/>
      <c r="EKF16" s="301"/>
      <c r="EKG16" s="301"/>
      <c r="EKH16" s="301"/>
      <c r="EKI16" s="301"/>
      <c r="EKJ16" s="301"/>
      <c r="EKK16" s="301"/>
      <c r="EKL16" s="301"/>
      <c r="EKM16" s="301"/>
      <c r="EKN16" s="301"/>
      <c r="EKO16" s="301"/>
      <c r="EKP16" s="301"/>
      <c r="EKQ16" s="301"/>
      <c r="EKR16" s="301"/>
      <c r="EKS16" s="301"/>
      <c r="EKT16" s="301"/>
      <c r="EKU16" s="301"/>
      <c r="EKV16" s="301"/>
      <c r="EKW16" s="301"/>
      <c r="EKX16" s="301"/>
      <c r="EKY16" s="301"/>
      <c r="EKZ16" s="301"/>
      <c r="ELA16" s="301"/>
      <c r="ELB16" s="301"/>
      <c r="ELC16" s="301"/>
      <c r="ELD16" s="301"/>
      <c r="ELE16" s="301"/>
      <c r="ELF16" s="301"/>
      <c r="ELG16" s="301"/>
      <c r="ELH16" s="301"/>
      <c r="ELI16" s="301"/>
      <c r="ELJ16" s="301"/>
      <c r="ELK16" s="301"/>
      <c r="ELL16" s="301"/>
      <c r="ELM16" s="301"/>
      <c r="ELN16" s="301"/>
      <c r="ELO16" s="301"/>
      <c r="ELP16" s="301"/>
      <c r="ELQ16" s="301"/>
      <c r="ELR16" s="301"/>
      <c r="ELS16" s="301"/>
      <c r="ELT16" s="301"/>
      <c r="ELU16" s="301"/>
      <c r="ELV16" s="301"/>
      <c r="ELW16" s="301"/>
      <c r="ELX16" s="301"/>
      <c r="ELY16" s="301"/>
      <c r="ELZ16" s="301"/>
      <c r="EMA16" s="301"/>
      <c r="EMB16" s="301"/>
      <c r="EMC16" s="301"/>
      <c r="EMD16" s="301"/>
      <c r="EME16" s="301"/>
      <c r="EMF16" s="301"/>
      <c r="EMG16" s="301"/>
      <c r="EMH16" s="301"/>
      <c r="EMI16" s="301"/>
      <c r="EMJ16" s="301"/>
      <c r="EMK16" s="301"/>
      <c r="EML16" s="301"/>
      <c r="EMM16" s="301"/>
      <c r="EMN16" s="301"/>
      <c r="EMO16" s="301"/>
      <c r="EMP16" s="301"/>
      <c r="EMQ16" s="301"/>
      <c r="EMR16" s="301"/>
      <c r="EMS16" s="301"/>
      <c r="EMT16" s="301"/>
      <c r="EMU16" s="301"/>
      <c r="EMV16" s="301"/>
      <c r="EMW16" s="301"/>
      <c r="EMX16" s="301"/>
      <c r="EMY16" s="301"/>
      <c r="EMZ16" s="301"/>
      <c r="ENA16" s="301"/>
      <c r="ENB16" s="301"/>
      <c r="ENC16" s="301"/>
      <c r="END16" s="301"/>
      <c r="ENE16" s="301"/>
      <c r="ENF16" s="301"/>
      <c r="ENG16" s="301"/>
      <c r="ENH16" s="301"/>
      <c r="ENI16" s="301"/>
      <c r="ENJ16" s="301"/>
      <c r="ENK16" s="301"/>
      <c r="ENL16" s="301"/>
      <c r="ENM16" s="301"/>
      <c r="ENN16" s="301"/>
      <c r="ENO16" s="301"/>
      <c r="ENP16" s="301"/>
      <c r="ENQ16" s="301"/>
      <c r="ENR16" s="301"/>
      <c r="ENS16" s="301"/>
      <c r="ENT16" s="301"/>
      <c r="ENU16" s="301"/>
      <c r="ENV16" s="301"/>
      <c r="ENW16" s="301"/>
      <c r="ENX16" s="301"/>
      <c r="ENY16" s="301"/>
      <c r="ENZ16" s="301"/>
      <c r="EOA16" s="301"/>
      <c r="EOB16" s="301"/>
      <c r="EOC16" s="301"/>
      <c r="EOD16" s="301"/>
      <c r="EOE16" s="301"/>
      <c r="EOF16" s="301"/>
      <c r="EOG16" s="301"/>
      <c r="EOH16" s="301"/>
      <c r="EOI16" s="301"/>
      <c r="EOJ16" s="301"/>
      <c r="EOK16" s="301"/>
      <c r="EOL16" s="301"/>
      <c r="EOM16" s="301"/>
      <c r="EON16" s="301"/>
      <c r="EOO16" s="301"/>
      <c r="EOP16" s="301"/>
      <c r="EOQ16" s="301"/>
      <c r="EOR16" s="301"/>
      <c r="EOS16" s="301"/>
      <c r="EOT16" s="301"/>
      <c r="EOU16" s="301"/>
      <c r="EOV16" s="301"/>
      <c r="EOW16" s="301"/>
      <c r="EOX16" s="301"/>
      <c r="EOY16" s="301"/>
      <c r="EOZ16" s="301"/>
      <c r="EPA16" s="301"/>
      <c r="EPB16" s="301"/>
      <c r="EPC16" s="301"/>
      <c r="EPD16" s="301"/>
      <c r="EPE16" s="301"/>
      <c r="EPF16" s="301"/>
      <c r="EPG16" s="301"/>
      <c r="EPH16" s="301"/>
      <c r="EPI16" s="301"/>
      <c r="EPJ16" s="301"/>
      <c r="EPK16" s="301"/>
      <c r="EPL16" s="301"/>
      <c r="EPM16" s="301"/>
      <c r="EPN16" s="301"/>
      <c r="EPO16" s="301"/>
      <c r="EPP16" s="301"/>
      <c r="EPQ16" s="301"/>
      <c r="EPR16" s="301"/>
      <c r="EPS16" s="301"/>
      <c r="EPT16" s="301"/>
      <c r="EPU16" s="301"/>
      <c r="EPV16" s="301"/>
      <c r="EPW16" s="301"/>
      <c r="EPX16" s="301"/>
      <c r="EPY16" s="301"/>
      <c r="EPZ16" s="301"/>
      <c r="EQA16" s="301"/>
      <c r="EQB16" s="301"/>
      <c r="EQC16" s="301"/>
      <c r="EQD16" s="301"/>
      <c r="EQE16" s="301"/>
      <c r="EQF16" s="301"/>
      <c r="EQG16" s="301"/>
      <c r="EQH16" s="301"/>
      <c r="EQI16" s="301"/>
      <c r="EQJ16" s="301"/>
      <c r="EQK16" s="301"/>
      <c r="EQL16" s="301"/>
      <c r="EQM16" s="301"/>
      <c r="EQN16" s="301"/>
      <c r="EQO16" s="301"/>
      <c r="EQP16" s="301"/>
      <c r="EQQ16" s="301"/>
      <c r="EQR16" s="301"/>
      <c r="EQS16" s="301"/>
      <c r="EQT16" s="301"/>
      <c r="EQU16" s="301"/>
      <c r="EQV16" s="301"/>
      <c r="EQW16" s="301"/>
      <c r="EQX16" s="301"/>
      <c r="EQY16" s="301"/>
      <c r="EQZ16" s="301"/>
      <c r="ERA16" s="301"/>
      <c r="ERB16" s="301"/>
      <c r="ERC16" s="301"/>
      <c r="ERD16" s="301"/>
      <c r="ERE16" s="301"/>
      <c r="ERF16" s="301"/>
      <c r="ERG16" s="301"/>
      <c r="ERH16" s="301"/>
      <c r="ERI16" s="301"/>
      <c r="ERJ16" s="301"/>
      <c r="ERK16" s="301"/>
      <c r="ERL16" s="301"/>
      <c r="ERM16" s="301"/>
      <c r="ERN16" s="301"/>
      <c r="ERO16" s="301"/>
      <c r="ERP16" s="301"/>
      <c r="ERQ16" s="301"/>
      <c r="ERR16" s="301"/>
      <c r="ERS16" s="301"/>
      <c r="ERT16" s="301"/>
      <c r="ERU16" s="301"/>
      <c r="ERV16" s="301"/>
      <c r="ERW16" s="301"/>
      <c r="ERX16" s="301"/>
      <c r="ERY16" s="301"/>
      <c r="ERZ16" s="301"/>
      <c r="ESA16" s="301"/>
      <c r="ESB16" s="301"/>
      <c r="ESC16" s="301"/>
      <c r="ESD16" s="301"/>
      <c r="ESE16" s="301"/>
      <c r="ESF16" s="301"/>
      <c r="ESG16" s="301"/>
      <c r="ESH16" s="301"/>
      <c r="ESI16" s="301"/>
      <c r="ESJ16" s="301"/>
      <c r="ESK16" s="301"/>
      <c r="ESL16" s="301"/>
      <c r="ESM16" s="301"/>
      <c r="ESN16" s="301"/>
      <c r="ESO16" s="301"/>
      <c r="ESP16" s="301"/>
      <c r="ESQ16" s="301"/>
      <c r="ESR16" s="301"/>
      <c r="ESS16" s="301"/>
      <c r="EST16" s="301"/>
      <c r="ESU16" s="301"/>
      <c r="ESV16" s="301"/>
      <c r="ESW16" s="301"/>
      <c r="ESX16" s="301"/>
      <c r="ESY16" s="301"/>
      <c r="ESZ16" s="301"/>
      <c r="ETA16" s="301"/>
      <c r="ETB16" s="301"/>
      <c r="ETC16" s="301"/>
      <c r="ETD16" s="301"/>
      <c r="ETE16" s="301"/>
      <c r="ETF16" s="301"/>
      <c r="ETG16" s="301"/>
      <c r="ETH16" s="301"/>
      <c r="ETI16" s="301"/>
      <c r="ETJ16" s="301"/>
      <c r="ETK16" s="301"/>
      <c r="ETL16" s="301"/>
      <c r="ETM16" s="301"/>
      <c r="ETN16" s="301"/>
      <c r="ETO16" s="301"/>
      <c r="ETP16" s="301"/>
      <c r="ETQ16" s="301"/>
      <c r="ETR16" s="301"/>
      <c r="ETS16" s="301"/>
      <c r="ETT16" s="301"/>
      <c r="ETU16" s="301"/>
      <c r="ETV16" s="301"/>
      <c r="ETW16" s="301"/>
      <c r="ETX16" s="301"/>
      <c r="ETY16" s="301"/>
      <c r="ETZ16" s="301"/>
      <c r="EUA16" s="301"/>
      <c r="EUB16" s="301"/>
      <c r="EUC16" s="301"/>
      <c r="EUD16" s="301"/>
      <c r="EUE16" s="301"/>
      <c r="EUF16" s="301"/>
      <c r="EUG16" s="301"/>
      <c r="EUH16" s="301"/>
      <c r="EUI16" s="301"/>
      <c r="EUJ16" s="301"/>
      <c r="EUK16" s="301"/>
      <c r="EUL16" s="301"/>
      <c r="EUM16" s="301"/>
      <c r="EUN16" s="301"/>
      <c r="EUO16" s="301"/>
      <c r="EUP16" s="301"/>
      <c r="EUQ16" s="301"/>
      <c r="EUR16" s="301"/>
      <c r="EUS16" s="301"/>
      <c r="EUT16" s="301"/>
      <c r="EUU16" s="301"/>
      <c r="EUV16" s="301"/>
      <c r="EUW16" s="301"/>
      <c r="EUX16" s="301"/>
      <c r="EUY16" s="301"/>
      <c r="EUZ16" s="301"/>
      <c r="EVA16" s="301"/>
      <c r="EVB16" s="301"/>
      <c r="EVC16" s="301"/>
      <c r="EVD16" s="301"/>
      <c r="EVE16" s="301"/>
      <c r="EVF16" s="301"/>
      <c r="EVG16" s="301"/>
      <c r="EVH16" s="301"/>
      <c r="EVI16" s="301"/>
      <c r="EVJ16" s="301"/>
      <c r="EVK16" s="301"/>
      <c r="EVL16" s="301"/>
      <c r="EVM16" s="301"/>
      <c r="EVN16" s="301"/>
      <c r="EVO16" s="301"/>
      <c r="EVP16" s="301"/>
      <c r="EVQ16" s="301"/>
      <c r="EVR16" s="301"/>
      <c r="EVS16" s="301"/>
      <c r="EVT16" s="301"/>
      <c r="EVU16" s="301"/>
      <c r="EVV16" s="301"/>
      <c r="EVW16" s="301"/>
      <c r="EVX16" s="301"/>
      <c r="EVY16" s="301"/>
      <c r="EVZ16" s="301"/>
      <c r="EWA16" s="301"/>
      <c r="EWB16" s="301"/>
      <c r="EWC16" s="301"/>
      <c r="EWD16" s="301"/>
      <c r="EWE16" s="301"/>
      <c r="EWF16" s="301"/>
      <c r="EWG16" s="301"/>
      <c r="EWH16" s="301"/>
      <c r="EWI16" s="301"/>
      <c r="EWJ16" s="301"/>
      <c r="EWK16" s="301"/>
      <c r="EWL16" s="301"/>
      <c r="EWM16" s="301"/>
      <c r="EWN16" s="301"/>
      <c r="EWO16" s="301"/>
      <c r="EWP16" s="301"/>
    </row>
    <row r="17" spans="1:3994" ht="30">
      <c r="A17" s="835"/>
      <c r="B17" s="95">
        <v>20</v>
      </c>
      <c r="C17" s="95" t="s">
        <v>192</v>
      </c>
      <c r="D17" s="96" t="s">
        <v>193</v>
      </c>
      <c r="E17" s="95" t="s">
        <v>194</v>
      </c>
      <c r="F17" s="96" t="s">
        <v>195</v>
      </c>
      <c r="G17" s="95" t="s">
        <v>196</v>
      </c>
      <c r="H17" s="97" t="s">
        <v>226</v>
      </c>
      <c r="I17" s="98" t="s">
        <v>227</v>
      </c>
      <c r="J17" s="112">
        <v>3033172</v>
      </c>
      <c r="K17" s="99" t="s">
        <v>228</v>
      </c>
      <c r="L17" s="100" t="s">
        <v>229</v>
      </c>
      <c r="M17" s="112" t="s">
        <v>230</v>
      </c>
      <c r="N17" s="99" t="s">
        <v>231</v>
      </c>
      <c r="O17" s="100" t="s">
        <v>229</v>
      </c>
      <c r="P17" s="101">
        <f>'[1]PROGRAMACION ANUAL -2012'!$AA$11</f>
        <v>24416</v>
      </c>
      <c r="Q17" s="113"/>
      <c r="R17" s="114"/>
      <c r="S17" s="115"/>
      <c r="T17" s="116"/>
      <c r="U17" s="117"/>
      <c r="V17" s="118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1"/>
      <c r="DK17" s="301"/>
      <c r="DL17" s="301"/>
      <c r="DM17" s="301"/>
      <c r="DN17" s="301"/>
      <c r="DO17" s="301"/>
      <c r="DP17" s="301"/>
      <c r="DQ17" s="301"/>
      <c r="DR17" s="301"/>
      <c r="DS17" s="301"/>
      <c r="DT17" s="301"/>
      <c r="DU17" s="301"/>
      <c r="DV17" s="301"/>
      <c r="DW17" s="301"/>
      <c r="DX17" s="301"/>
      <c r="DY17" s="301"/>
      <c r="DZ17" s="301"/>
      <c r="EA17" s="301"/>
      <c r="EB17" s="301"/>
      <c r="EC17" s="301"/>
      <c r="ED17" s="301"/>
      <c r="EE17" s="301"/>
      <c r="EF17" s="301"/>
      <c r="EG17" s="301"/>
      <c r="EH17" s="301"/>
      <c r="EI17" s="301"/>
      <c r="EJ17" s="301"/>
      <c r="EK17" s="301"/>
      <c r="EL17" s="301"/>
      <c r="EM17" s="301"/>
      <c r="EN17" s="301"/>
      <c r="EO17" s="301"/>
      <c r="EP17" s="301"/>
      <c r="EQ17" s="301"/>
      <c r="ER17" s="301"/>
      <c r="ES17" s="301"/>
      <c r="ET17" s="301"/>
      <c r="EU17" s="301"/>
      <c r="EV17" s="301"/>
      <c r="EW17" s="301"/>
      <c r="EX17" s="301"/>
      <c r="EY17" s="301"/>
      <c r="EZ17" s="301"/>
      <c r="FA17" s="301"/>
      <c r="FB17" s="301"/>
      <c r="FC17" s="301"/>
      <c r="FD17" s="301"/>
      <c r="FE17" s="301"/>
      <c r="FF17" s="301"/>
      <c r="FG17" s="301"/>
      <c r="FH17" s="301"/>
      <c r="FI17" s="301"/>
      <c r="FJ17" s="301"/>
      <c r="FK17" s="301"/>
      <c r="FL17" s="301"/>
      <c r="FM17" s="301"/>
      <c r="FN17" s="301"/>
      <c r="FO17" s="301"/>
      <c r="FP17" s="301"/>
      <c r="FQ17" s="301"/>
      <c r="FR17" s="301"/>
      <c r="FS17" s="301"/>
      <c r="FT17" s="301"/>
      <c r="FU17" s="301"/>
      <c r="FV17" s="301"/>
      <c r="FW17" s="301"/>
      <c r="FX17" s="301"/>
      <c r="FY17" s="301"/>
      <c r="FZ17" s="301"/>
      <c r="GA17" s="301"/>
      <c r="GB17" s="301"/>
      <c r="GC17" s="301"/>
      <c r="GD17" s="301"/>
      <c r="GE17" s="301"/>
      <c r="GF17" s="301"/>
      <c r="GG17" s="301"/>
      <c r="GH17" s="301"/>
      <c r="GI17" s="301"/>
      <c r="GJ17" s="301"/>
      <c r="GK17" s="301"/>
      <c r="GL17" s="301"/>
      <c r="GM17" s="301"/>
      <c r="GN17" s="301"/>
      <c r="GO17" s="301"/>
      <c r="GP17" s="301"/>
      <c r="GQ17" s="301"/>
      <c r="GR17" s="301"/>
      <c r="GS17" s="301"/>
      <c r="GT17" s="301"/>
      <c r="GU17" s="301"/>
      <c r="GV17" s="301"/>
      <c r="GW17" s="301"/>
      <c r="GX17" s="301"/>
      <c r="GY17" s="301"/>
      <c r="GZ17" s="301"/>
      <c r="HA17" s="301"/>
      <c r="HB17" s="301"/>
      <c r="HC17" s="301"/>
      <c r="HD17" s="301"/>
      <c r="HE17" s="301"/>
      <c r="HF17" s="301"/>
      <c r="HG17" s="301"/>
      <c r="HH17" s="301"/>
      <c r="HI17" s="301"/>
      <c r="HJ17" s="301"/>
      <c r="HK17" s="301"/>
      <c r="HL17" s="301"/>
      <c r="HM17" s="301"/>
      <c r="HN17" s="301"/>
      <c r="HO17" s="301"/>
      <c r="HP17" s="301"/>
      <c r="HQ17" s="301"/>
      <c r="HR17" s="301"/>
      <c r="HS17" s="301"/>
      <c r="HT17" s="301"/>
      <c r="HU17" s="301"/>
      <c r="HV17" s="301"/>
      <c r="HW17" s="301"/>
      <c r="HX17" s="301"/>
      <c r="HY17" s="301"/>
      <c r="HZ17" s="301"/>
      <c r="IA17" s="301"/>
      <c r="IB17" s="301"/>
      <c r="IC17" s="301"/>
      <c r="ID17" s="301"/>
      <c r="IE17" s="301"/>
      <c r="IF17" s="301"/>
      <c r="IG17" s="301"/>
      <c r="IH17" s="301"/>
      <c r="II17" s="301"/>
      <c r="IJ17" s="301"/>
      <c r="IK17" s="301"/>
      <c r="IL17" s="301"/>
      <c r="IM17" s="301"/>
      <c r="IN17" s="301"/>
      <c r="IO17" s="301"/>
      <c r="IP17" s="301"/>
      <c r="IQ17" s="301"/>
      <c r="IR17" s="301"/>
      <c r="IS17" s="301"/>
      <c r="IT17" s="301"/>
      <c r="IU17" s="301"/>
      <c r="IV17" s="301"/>
      <c r="IW17" s="301"/>
      <c r="IX17" s="301"/>
      <c r="IY17" s="301"/>
      <c r="IZ17" s="301"/>
      <c r="JA17" s="301"/>
      <c r="JB17" s="301"/>
      <c r="JC17" s="301"/>
      <c r="JD17" s="301"/>
      <c r="JE17" s="301"/>
      <c r="JF17" s="301"/>
      <c r="JG17" s="301"/>
      <c r="JH17" s="301"/>
      <c r="JI17" s="301"/>
      <c r="JJ17" s="301"/>
      <c r="JK17" s="301"/>
      <c r="JL17" s="301"/>
      <c r="JM17" s="301"/>
      <c r="JN17" s="301"/>
      <c r="JO17" s="301"/>
      <c r="JP17" s="301"/>
      <c r="JQ17" s="301"/>
      <c r="JR17" s="301"/>
      <c r="JS17" s="301"/>
      <c r="JT17" s="301"/>
      <c r="JU17" s="301"/>
      <c r="JV17" s="301"/>
      <c r="JW17" s="301"/>
      <c r="JX17" s="301"/>
      <c r="JY17" s="301"/>
      <c r="JZ17" s="301"/>
      <c r="KA17" s="301"/>
      <c r="KB17" s="301"/>
      <c r="KC17" s="301"/>
      <c r="KD17" s="301"/>
      <c r="KE17" s="301"/>
      <c r="KF17" s="301"/>
      <c r="KG17" s="301"/>
      <c r="KH17" s="301"/>
      <c r="KI17" s="301"/>
      <c r="KJ17" s="301"/>
      <c r="KK17" s="301"/>
      <c r="KL17" s="301"/>
      <c r="KM17" s="301"/>
      <c r="KN17" s="301"/>
      <c r="KO17" s="301"/>
      <c r="KP17" s="301"/>
      <c r="KQ17" s="301"/>
      <c r="KR17" s="301"/>
      <c r="KS17" s="301"/>
      <c r="KT17" s="301"/>
      <c r="KU17" s="301"/>
      <c r="KV17" s="301"/>
      <c r="KW17" s="301"/>
      <c r="KX17" s="301"/>
      <c r="KY17" s="301"/>
      <c r="KZ17" s="301"/>
      <c r="LA17" s="301"/>
      <c r="LB17" s="301"/>
      <c r="LC17" s="301"/>
      <c r="LD17" s="301"/>
      <c r="LE17" s="301"/>
      <c r="LF17" s="301"/>
      <c r="LG17" s="301"/>
      <c r="LH17" s="301"/>
      <c r="LI17" s="301"/>
      <c r="LJ17" s="301"/>
      <c r="LK17" s="301"/>
      <c r="LL17" s="301"/>
      <c r="LM17" s="301"/>
      <c r="LN17" s="301"/>
      <c r="LO17" s="301"/>
      <c r="LP17" s="301"/>
      <c r="LQ17" s="301"/>
      <c r="LR17" s="301"/>
      <c r="LS17" s="301"/>
      <c r="LT17" s="301"/>
      <c r="LU17" s="301"/>
      <c r="LV17" s="301"/>
      <c r="LW17" s="301"/>
      <c r="LX17" s="301"/>
      <c r="LY17" s="301"/>
      <c r="LZ17" s="301"/>
      <c r="MA17" s="301"/>
      <c r="MB17" s="301"/>
      <c r="MC17" s="301"/>
      <c r="MD17" s="301"/>
      <c r="ME17" s="301"/>
      <c r="MF17" s="301"/>
      <c r="MG17" s="301"/>
      <c r="MH17" s="301"/>
      <c r="MI17" s="301"/>
      <c r="MJ17" s="301"/>
      <c r="MK17" s="301"/>
      <c r="ML17" s="301"/>
      <c r="MM17" s="301"/>
      <c r="MN17" s="301"/>
      <c r="MO17" s="301"/>
      <c r="MP17" s="301"/>
      <c r="MQ17" s="301"/>
      <c r="MR17" s="301"/>
      <c r="MS17" s="301"/>
      <c r="MT17" s="301"/>
      <c r="MU17" s="301"/>
      <c r="MV17" s="301"/>
      <c r="MW17" s="301"/>
      <c r="MX17" s="301"/>
      <c r="MY17" s="301"/>
      <c r="MZ17" s="301"/>
      <c r="NA17" s="301"/>
      <c r="NB17" s="301"/>
      <c r="NC17" s="301"/>
      <c r="ND17" s="301"/>
      <c r="NE17" s="301"/>
      <c r="NF17" s="301"/>
      <c r="NG17" s="301"/>
      <c r="NH17" s="301"/>
      <c r="NI17" s="301"/>
      <c r="NJ17" s="301"/>
      <c r="NK17" s="301"/>
      <c r="NL17" s="301"/>
      <c r="NM17" s="301"/>
      <c r="NN17" s="301"/>
      <c r="NO17" s="301"/>
      <c r="NP17" s="301"/>
      <c r="NQ17" s="301"/>
      <c r="NR17" s="301"/>
      <c r="NS17" s="301"/>
      <c r="NT17" s="301"/>
      <c r="NU17" s="301"/>
      <c r="NV17" s="301"/>
      <c r="NW17" s="301"/>
      <c r="NX17" s="301"/>
      <c r="NY17" s="301"/>
      <c r="NZ17" s="301"/>
      <c r="OA17" s="301"/>
      <c r="OB17" s="301"/>
      <c r="OC17" s="301"/>
      <c r="OD17" s="301"/>
      <c r="OE17" s="301"/>
      <c r="OF17" s="301"/>
      <c r="OG17" s="301"/>
      <c r="OH17" s="301"/>
      <c r="OI17" s="301"/>
      <c r="OJ17" s="301"/>
      <c r="OK17" s="301"/>
      <c r="OL17" s="301"/>
      <c r="OM17" s="301"/>
      <c r="ON17" s="301"/>
      <c r="OO17" s="301"/>
      <c r="OP17" s="301"/>
      <c r="OQ17" s="301"/>
      <c r="OR17" s="301"/>
      <c r="OS17" s="301"/>
      <c r="OT17" s="301"/>
      <c r="OU17" s="301"/>
      <c r="OV17" s="301"/>
      <c r="OW17" s="301"/>
      <c r="OX17" s="301"/>
      <c r="OY17" s="301"/>
      <c r="OZ17" s="301"/>
      <c r="PA17" s="301"/>
      <c r="PB17" s="301"/>
      <c r="PC17" s="301"/>
      <c r="PD17" s="301"/>
      <c r="PE17" s="301"/>
      <c r="PF17" s="301"/>
      <c r="PG17" s="301"/>
      <c r="PH17" s="301"/>
      <c r="PI17" s="301"/>
      <c r="PJ17" s="301"/>
      <c r="PK17" s="301"/>
      <c r="PL17" s="301"/>
      <c r="PM17" s="301"/>
      <c r="PN17" s="301"/>
      <c r="PO17" s="301"/>
      <c r="PP17" s="301"/>
      <c r="PQ17" s="301"/>
      <c r="PR17" s="301"/>
      <c r="PS17" s="301"/>
      <c r="PT17" s="301"/>
      <c r="PU17" s="301"/>
      <c r="PV17" s="301"/>
      <c r="PW17" s="301"/>
      <c r="PX17" s="301"/>
      <c r="PY17" s="301"/>
      <c r="PZ17" s="301"/>
      <c r="QA17" s="301"/>
      <c r="QB17" s="301"/>
      <c r="QC17" s="301"/>
      <c r="QD17" s="301"/>
      <c r="QE17" s="301"/>
      <c r="QF17" s="301"/>
      <c r="QG17" s="301"/>
      <c r="QH17" s="301"/>
      <c r="QI17" s="301"/>
      <c r="QJ17" s="301"/>
      <c r="QK17" s="301"/>
      <c r="QL17" s="301"/>
      <c r="QM17" s="301"/>
      <c r="QN17" s="301"/>
      <c r="QO17" s="301"/>
      <c r="QP17" s="301"/>
      <c r="QQ17" s="301"/>
      <c r="QR17" s="301"/>
      <c r="QS17" s="301"/>
      <c r="QT17" s="301"/>
      <c r="QU17" s="301"/>
      <c r="QV17" s="301"/>
      <c r="QW17" s="301"/>
      <c r="QX17" s="301"/>
      <c r="QY17" s="301"/>
      <c r="QZ17" s="301"/>
      <c r="RA17" s="301"/>
      <c r="RB17" s="301"/>
      <c r="RC17" s="301"/>
      <c r="RD17" s="301"/>
      <c r="RE17" s="301"/>
      <c r="RF17" s="301"/>
      <c r="RG17" s="301"/>
      <c r="RH17" s="301"/>
      <c r="RI17" s="301"/>
      <c r="RJ17" s="301"/>
      <c r="RK17" s="301"/>
      <c r="RL17" s="301"/>
      <c r="RM17" s="301"/>
      <c r="RN17" s="301"/>
      <c r="RO17" s="301"/>
      <c r="RP17" s="301"/>
      <c r="RQ17" s="301"/>
      <c r="RR17" s="301"/>
      <c r="RS17" s="301"/>
      <c r="RT17" s="301"/>
      <c r="RU17" s="301"/>
      <c r="RV17" s="301"/>
      <c r="RW17" s="301"/>
      <c r="RX17" s="301"/>
      <c r="RY17" s="301"/>
      <c r="RZ17" s="301"/>
      <c r="SA17" s="301"/>
      <c r="SB17" s="301"/>
      <c r="SC17" s="301"/>
      <c r="SD17" s="301"/>
      <c r="SE17" s="301"/>
      <c r="SF17" s="301"/>
      <c r="SG17" s="301"/>
      <c r="SH17" s="301"/>
      <c r="SI17" s="301"/>
      <c r="SJ17" s="301"/>
      <c r="SK17" s="301"/>
      <c r="SL17" s="301"/>
      <c r="SM17" s="301"/>
      <c r="SN17" s="301"/>
      <c r="SO17" s="301"/>
      <c r="SP17" s="301"/>
      <c r="SQ17" s="301"/>
      <c r="SR17" s="301"/>
      <c r="SS17" s="301"/>
      <c r="ST17" s="301"/>
      <c r="SU17" s="301"/>
      <c r="SV17" s="301"/>
      <c r="SW17" s="301"/>
      <c r="SX17" s="301"/>
      <c r="SY17" s="301"/>
      <c r="SZ17" s="301"/>
      <c r="TA17" s="301"/>
      <c r="TB17" s="301"/>
      <c r="TC17" s="301"/>
      <c r="TD17" s="301"/>
      <c r="TE17" s="301"/>
      <c r="TF17" s="301"/>
      <c r="TG17" s="301"/>
      <c r="TH17" s="301"/>
      <c r="TI17" s="301"/>
      <c r="TJ17" s="301"/>
      <c r="TK17" s="301"/>
      <c r="TL17" s="301"/>
      <c r="TM17" s="301"/>
      <c r="TN17" s="301"/>
      <c r="TO17" s="301"/>
      <c r="TP17" s="301"/>
      <c r="TQ17" s="301"/>
      <c r="TR17" s="301"/>
      <c r="TS17" s="301"/>
      <c r="TT17" s="301"/>
      <c r="TU17" s="301"/>
      <c r="TV17" s="301"/>
      <c r="TW17" s="301"/>
      <c r="TX17" s="301"/>
      <c r="TY17" s="301"/>
      <c r="TZ17" s="301"/>
      <c r="UA17" s="301"/>
      <c r="UB17" s="301"/>
      <c r="UC17" s="301"/>
      <c r="UD17" s="301"/>
      <c r="UE17" s="301"/>
      <c r="UF17" s="301"/>
      <c r="UG17" s="301"/>
      <c r="UH17" s="301"/>
      <c r="UI17" s="301"/>
      <c r="UJ17" s="301"/>
      <c r="UK17" s="301"/>
      <c r="UL17" s="301"/>
      <c r="UM17" s="301"/>
      <c r="UN17" s="301"/>
      <c r="UO17" s="301"/>
      <c r="UP17" s="301"/>
      <c r="UQ17" s="301"/>
      <c r="UR17" s="301"/>
      <c r="US17" s="301"/>
      <c r="UT17" s="301"/>
      <c r="UU17" s="301"/>
      <c r="UV17" s="301"/>
      <c r="UW17" s="301"/>
      <c r="UX17" s="301"/>
      <c r="UY17" s="301"/>
      <c r="UZ17" s="301"/>
      <c r="VA17" s="301"/>
      <c r="VB17" s="301"/>
      <c r="VC17" s="301"/>
      <c r="VD17" s="301"/>
      <c r="VE17" s="301"/>
      <c r="VF17" s="301"/>
      <c r="VG17" s="301"/>
      <c r="VH17" s="301"/>
      <c r="VI17" s="301"/>
      <c r="VJ17" s="301"/>
      <c r="VK17" s="301"/>
      <c r="VL17" s="301"/>
      <c r="VM17" s="301"/>
      <c r="VN17" s="301"/>
      <c r="VO17" s="301"/>
      <c r="VP17" s="301"/>
      <c r="VQ17" s="301"/>
      <c r="VR17" s="301"/>
      <c r="VS17" s="301"/>
      <c r="VT17" s="301"/>
      <c r="VU17" s="301"/>
      <c r="VV17" s="301"/>
      <c r="VW17" s="301"/>
      <c r="VX17" s="301"/>
      <c r="VY17" s="301"/>
      <c r="VZ17" s="301"/>
      <c r="WA17" s="301"/>
      <c r="WB17" s="301"/>
      <c r="WC17" s="301"/>
      <c r="WD17" s="301"/>
      <c r="WE17" s="301"/>
      <c r="WF17" s="301"/>
      <c r="WG17" s="301"/>
      <c r="WH17" s="301"/>
      <c r="WI17" s="301"/>
      <c r="WJ17" s="301"/>
      <c r="WK17" s="301"/>
      <c r="WL17" s="301"/>
      <c r="WM17" s="301"/>
      <c r="WN17" s="301"/>
      <c r="WO17" s="301"/>
      <c r="WP17" s="301"/>
      <c r="WQ17" s="301"/>
      <c r="WR17" s="301"/>
      <c r="WS17" s="301"/>
      <c r="WT17" s="301"/>
      <c r="WU17" s="301"/>
      <c r="WV17" s="301"/>
      <c r="WW17" s="301"/>
      <c r="WX17" s="301"/>
      <c r="WY17" s="301"/>
      <c r="WZ17" s="301"/>
      <c r="XA17" s="301"/>
      <c r="XB17" s="301"/>
      <c r="XC17" s="301"/>
      <c r="XD17" s="301"/>
      <c r="XE17" s="301"/>
      <c r="XF17" s="301"/>
      <c r="XG17" s="301"/>
      <c r="XH17" s="301"/>
      <c r="XI17" s="301"/>
      <c r="XJ17" s="301"/>
      <c r="XK17" s="301"/>
      <c r="XL17" s="301"/>
      <c r="XM17" s="301"/>
      <c r="XN17" s="301"/>
      <c r="XO17" s="301"/>
      <c r="XP17" s="301"/>
      <c r="XQ17" s="301"/>
      <c r="XR17" s="301"/>
      <c r="XS17" s="301"/>
      <c r="XT17" s="301"/>
      <c r="XU17" s="301"/>
      <c r="XV17" s="301"/>
      <c r="XW17" s="301"/>
      <c r="XX17" s="301"/>
      <c r="XY17" s="301"/>
      <c r="XZ17" s="301"/>
      <c r="YA17" s="301"/>
      <c r="YB17" s="301"/>
      <c r="YC17" s="301"/>
      <c r="YD17" s="301"/>
      <c r="YE17" s="301"/>
      <c r="YF17" s="301"/>
      <c r="YG17" s="301"/>
      <c r="YH17" s="301"/>
      <c r="YI17" s="301"/>
      <c r="YJ17" s="301"/>
      <c r="YK17" s="301"/>
      <c r="YL17" s="301"/>
      <c r="YM17" s="301"/>
      <c r="YN17" s="301"/>
      <c r="YO17" s="301"/>
      <c r="YP17" s="301"/>
      <c r="YQ17" s="301"/>
      <c r="YR17" s="301"/>
      <c r="YS17" s="301"/>
      <c r="YT17" s="301"/>
      <c r="YU17" s="301"/>
      <c r="YV17" s="301"/>
      <c r="YW17" s="301"/>
      <c r="YX17" s="301"/>
      <c r="YY17" s="301"/>
      <c r="YZ17" s="301"/>
      <c r="ZA17" s="301"/>
      <c r="ZB17" s="301"/>
      <c r="ZC17" s="301"/>
      <c r="ZD17" s="301"/>
      <c r="ZE17" s="301"/>
      <c r="ZF17" s="301"/>
      <c r="ZG17" s="301"/>
      <c r="ZH17" s="301"/>
      <c r="ZI17" s="301"/>
      <c r="ZJ17" s="301"/>
      <c r="ZK17" s="301"/>
      <c r="ZL17" s="301"/>
      <c r="ZM17" s="301"/>
      <c r="ZN17" s="301"/>
      <c r="ZO17" s="301"/>
      <c r="ZP17" s="301"/>
      <c r="ZQ17" s="301"/>
      <c r="ZR17" s="301"/>
      <c r="ZS17" s="301"/>
      <c r="ZT17" s="301"/>
      <c r="ZU17" s="301"/>
      <c r="ZV17" s="301"/>
      <c r="ZW17" s="301"/>
      <c r="ZX17" s="301"/>
      <c r="ZY17" s="301"/>
      <c r="ZZ17" s="301"/>
      <c r="AAA17" s="301"/>
      <c r="AAB17" s="301"/>
      <c r="AAC17" s="301"/>
      <c r="AAD17" s="301"/>
      <c r="AAE17" s="301"/>
      <c r="AAF17" s="301"/>
      <c r="AAG17" s="301"/>
      <c r="AAH17" s="301"/>
      <c r="AAI17" s="301"/>
      <c r="AAJ17" s="301"/>
      <c r="AAK17" s="301"/>
      <c r="AAL17" s="301"/>
      <c r="AAM17" s="301"/>
      <c r="AAN17" s="301"/>
      <c r="AAO17" s="301"/>
      <c r="AAP17" s="301"/>
      <c r="AAQ17" s="301"/>
      <c r="AAR17" s="301"/>
      <c r="AAS17" s="301"/>
      <c r="AAT17" s="301"/>
      <c r="AAU17" s="301"/>
      <c r="AAV17" s="301"/>
      <c r="AAW17" s="301"/>
      <c r="AAX17" s="301"/>
      <c r="AAY17" s="301"/>
      <c r="AAZ17" s="301"/>
      <c r="ABA17" s="301"/>
      <c r="ABB17" s="301"/>
      <c r="ABC17" s="301"/>
      <c r="ABD17" s="301"/>
      <c r="ABE17" s="301"/>
      <c r="ABF17" s="301"/>
      <c r="ABG17" s="301"/>
      <c r="ABH17" s="301"/>
      <c r="ABI17" s="301"/>
      <c r="ABJ17" s="301"/>
      <c r="ABK17" s="301"/>
      <c r="ABL17" s="301"/>
      <c r="ABM17" s="301"/>
      <c r="ABN17" s="301"/>
      <c r="ABO17" s="301"/>
      <c r="ABP17" s="301"/>
      <c r="ABQ17" s="301"/>
      <c r="ABR17" s="301"/>
      <c r="ABS17" s="301"/>
      <c r="ABT17" s="301"/>
      <c r="ABU17" s="301"/>
      <c r="ABV17" s="301"/>
      <c r="ABW17" s="301"/>
      <c r="ABX17" s="301"/>
      <c r="ABY17" s="301"/>
      <c r="ABZ17" s="301"/>
      <c r="ACA17" s="301"/>
      <c r="ACB17" s="301"/>
      <c r="ACC17" s="301"/>
      <c r="ACD17" s="301"/>
      <c r="ACE17" s="301"/>
      <c r="ACF17" s="301"/>
      <c r="ACG17" s="301"/>
      <c r="ACH17" s="301"/>
      <c r="ACI17" s="301"/>
      <c r="ACJ17" s="301"/>
      <c r="ACK17" s="301"/>
      <c r="ACL17" s="301"/>
      <c r="ACM17" s="301"/>
      <c r="ACN17" s="301"/>
      <c r="ACO17" s="301"/>
      <c r="ACP17" s="301"/>
      <c r="ACQ17" s="301"/>
      <c r="ACR17" s="301"/>
      <c r="ACS17" s="301"/>
      <c r="ACT17" s="301"/>
      <c r="ACU17" s="301"/>
      <c r="ACV17" s="301"/>
      <c r="ACW17" s="301"/>
      <c r="ACX17" s="301"/>
      <c r="ACY17" s="301"/>
      <c r="ACZ17" s="301"/>
      <c r="ADA17" s="301"/>
      <c r="ADB17" s="301"/>
      <c r="ADC17" s="301"/>
      <c r="ADD17" s="301"/>
      <c r="ADE17" s="301"/>
      <c r="ADF17" s="301"/>
      <c r="ADG17" s="301"/>
      <c r="ADH17" s="301"/>
      <c r="ADI17" s="301"/>
      <c r="ADJ17" s="301"/>
      <c r="ADK17" s="301"/>
      <c r="ADL17" s="301"/>
      <c r="ADM17" s="301"/>
      <c r="ADN17" s="301"/>
      <c r="ADO17" s="301"/>
      <c r="ADP17" s="301"/>
      <c r="ADQ17" s="301"/>
      <c r="ADR17" s="301"/>
      <c r="ADS17" s="301"/>
      <c r="ADT17" s="301"/>
      <c r="ADU17" s="301"/>
      <c r="ADV17" s="301"/>
      <c r="ADW17" s="301"/>
      <c r="ADX17" s="301"/>
      <c r="ADY17" s="301"/>
      <c r="ADZ17" s="301"/>
      <c r="AEA17" s="301"/>
      <c r="AEB17" s="301"/>
      <c r="AEC17" s="301"/>
      <c r="AED17" s="301"/>
      <c r="AEE17" s="301"/>
      <c r="AEF17" s="301"/>
      <c r="AEG17" s="301"/>
      <c r="AEH17" s="301"/>
      <c r="AEI17" s="301"/>
      <c r="AEJ17" s="301"/>
      <c r="AEK17" s="301"/>
      <c r="AEL17" s="301"/>
      <c r="AEM17" s="301"/>
      <c r="AEN17" s="301"/>
      <c r="AEO17" s="301"/>
      <c r="AEP17" s="301"/>
      <c r="AEQ17" s="301"/>
      <c r="AER17" s="301"/>
      <c r="AES17" s="301"/>
      <c r="AET17" s="301"/>
      <c r="AEU17" s="301"/>
      <c r="AEV17" s="301"/>
      <c r="AEW17" s="301"/>
      <c r="AEX17" s="301"/>
      <c r="AEY17" s="301"/>
      <c r="AEZ17" s="301"/>
      <c r="AFA17" s="301"/>
      <c r="AFB17" s="301"/>
      <c r="AFC17" s="301"/>
      <c r="AFD17" s="301"/>
      <c r="AFE17" s="301"/>
      <c r="AFF17" s="301"/>
      <c r="AFG17" s="301"/>
      <c r="AFH17" s="301"/>
      <c r="AFI17" s="301"/>
      <c r="AFJ17" s="301"/>
      <c r="AFK17" s="301"/>
      <c r="AFL17" s="301"/>
      <c r="AFM17" s="301"/>
      <c r="AFN17" s="301"/>
      <c r="AFO17" s="301"/>
      <c r="AFP17" s="301"/>
      <c r="AFQ17" s="301"/>
      <c r="AFR17" s="301"/>
      <c r="AFS17" s="301"/>
      <c r="AFT17" s="301"/>
      <c r="AFU17" s="301"/>
      <c r="AFV17" s="301"/>
      <c r="AFW17" s="301"/>
      <c r="AFX17" s="301"/>
      <c r="AFY17" s="301"/>
      <c r="AFZ17" s="301"/>
      <c r="AGA17" s="301"/>
      <c r="AGB17" s="301"/>
      <c r="AGC17" s="301"/>
      <c r="AGD17" s="301"/>
      <c r="AGE17" s="301"/>
      <c r="AGF17" s="301"/>
      <c r="AGG17" s="301"/>
      <c r="AGH17" s="301"/>
      <c r="AGI17" s="301"/>
      <c r="AGJ17" s="301"/>
      <c r="AGK17" s="301"/>
      <c r="AGL17" s="301"/>
      <c r="AGM17" s="301"/>
      <c r="AGN17" s="301"/>
      <c r="AGO17" s="301"/>
      <c r="AGP17" s="301"/>
      <c r="AGQ17" s="301"/>
      <c r="AGR17" s="301"/>
      <c r="AGS17" s="301"/>
      <c r="AGT17" s="301"/>
      <c r="AGU17" s="301"/>
      <c r="AGV17" s="301"/>
      <c r="AGW17" s="301"/>
      <c r="AGX17" s="301"/>
      <c r="AGY17" s="301"/>
      <c r="AGZ17" s="301"/>
      <c r="AHA17" s="301"/>
      <c r="AHB17" s="301"/>
      <c r="AHC17" s="301"/>
      <c r="AHD17" s="301"/>
      <c r="AHE17" s="301"/>
      <c r="AHF17" s="301"/>
      <c r="AHG17" s="301"/>
      <c r="AHH17" s="301"/>
      <c r="AHI17" s="301"/>
      <c r="AHJ17" s="301"/>
      <c r="AHK17" s="301"/>
      <c r="AHL17" s="301"/>
      <c r="AHM17" s="301"/>
      <c r="AHN17" s="301"/>
      <c r="AHO17" s="301"/>
      <c r="AHP17" s="301"/>
      <c r="AHQ17" s="301"/>
      <c r="AHR17" s="301"/>
      <c r="AHS17" s="301"/>
      <c r="AHT17" s="301"/>
      <c r="AHU17" s="301"/>
      <c r="AHV17" s="301"/>
      <c r="AHW17" s="301"/>
      <c r="AHX17" s="301"/>
      <c r="AHY17" s="301"/>
      <c r="AHZ17" s="301"/>
      <c r="AIA17" s="301"/>
      <c r="AIB17" s="301"/>
      <c r="AIC17" s="301"/>
      <c r="AID17" s="301"/>
      <c r="AIE17" s="301"/>
      <c r="AIF17" s="301"/>
      <c r="AIG17" s="301"/>
      <c r="AIH17" s="301"/>
      <c r="AII17" s="301"/>
      <c r="AIJ17" s="301"/>
      <c r="AIK17" s="301"/>
      <c r="AIL17" s="301"/>
      <c r="AIM17" s="301"/>
      <c r="AIN17" s="301"/>
      <c r="AIO17" s="301"/>
      <c r="AIP17" s="301"/>
      <c r="AIQ17" s="301"/>
      <c r="AIR17" s="301"/>
      <c r="AIS17" s="301"/>
      <c r="AIT17" s="301"/>
      <c r="AIU17" s="301"/>
      <c r="AIV17" s="301"/>
      <c r="AIW17" s="301"/>
      <c r="AIX17" s="301"/>
      <c r="AIY17" s="301"/>
      <c r="AIZ17" s="301"/>
      <c r="AJA17" s="301"/>
      <c r="AJB17" s="301"/>
      <c r="AJC17" s="301"/>
      <c r="AJD17" s="301"/>
      <c r="AJE17" s="301"/>
      <c r="AJF17" s="301"/>
      <c r="AJG17" s="301"/>
      <c r="AJH17" s="301"/>
      <c r="AJI17" s="301"/>
      <c r="AJJ17" s="301"/>
      <c r="AJK17" s="301"/>
      <c r="AJL17" s="301"/>
      <c r="AJM17" s="301"/>
      <c r="AJN17" s="301"/>
      <c r="AJO17" s="301"/>
      <c r="AJP17" s="301"/>
      <c r="AJQ17" s="301"/>
      <c r="AJR17" s="301"/>
      <c r="AJS17" s="301"/>
      <c r="AJT17" s="301"/>
      <c r="AJU17" s="301"/>
      <c r="AJV17" s="301"/>
      <c r="AJW17" s="301"/>
      <c r="AJX17" s="301"/>
      <c r="AJY17" s="301"/>
      <c r="AJZ17" s="301"/>
      <c r="AKA17" s="301"/>
      <c r="AKB17" s="301"/>
      <c r="AKC17" s="301"/>
      <c r="AKD17" s="301"/>
      <c r="AKE17" s="301"/>
      <c r="AKF17" s="301"/>
      <c r="AKG17" s="301"/>
      <c r="AKH17" s="301"/>
      <c r="AKI17" s="301"/>
      <c r="AKJ17" s="301"/>
      <c r="AKK17" s="301"/>
      <c r="AKL17" s="301"/>
      <c r="AKM17" s="301"/>
      <c r="AKN17" s="301"/>
      <c r="AKO17" s="301"/>
      <c r="AKP17" s="301"/>
      <c r="AKQ17" s="301"/>
      <c r="AKR17" s="301"/>
      <c r="AKS17" s="301"/>
      <c r="AKT17" s="301"/>
      <c r="AKU17" s="301"/>
      <c r="AKV17" s="301"/>
      <c r="AKW17" s="301"/>
      <c r="AKX17" s="301"/>
      <c r="AKY17" s="301"/>
      <c r="AKZ17" s="301"/>
      <c r="ALA17" s="301"/>
      <c r="ALB17" s="301"/>
      <c r="ALC17" s="301"/>
      <c r="ALD17" s="301"/>
      <c r="ALE17" s="301"/>
      <c r="ALF17" s="301"/>
      <c r="ALG17" s="301"/>
      <c r="ALH17" s="301"/>
      <c r="ALI17" s="301"/>
      <c r="ALJ17" s="301"/>
      <c r="ALK17" s="301"/>
      <c r="ALL17" s="301"/>
      <c r="ALM17" s="301"/>
      <c r="ALN17" s="301"/>
      <c r="ALO17" s="301"/>
      <c r="ALP17" s="301"/>
      <c r="ALQ17" s="301"/>
      <c r="ALR17" s="301"/>
      <c r="ALS17" s="301"/>
      <c r="ALT17" s="301"/>
      <c r="ALU17" s="301"/>
      <c r="ALV17" s="301"/>
      <c r="ALW17" s="301"/>
      <c r="ALX17" s="301"/>
      <c r="ALY17" s="301"/>
      <c r="ALZ17" s="301"/>
      <c r="AMA17" s="301"/>
      <c r="AMB17" s="301"/>
      <c r="AMC17" s="301"/>
      <c r="AMD17" s="301"/>
      <c r="AME17" s="301"/>
      <c r="AMF17" s="301"/>
      <c r="AMG17" s="301"/>
      <c r="AMH17" s="301"/>
      <c r="AMI17" s="301"/>
      <c r="AMJ17" s="301"/>
      <c r="AMK17" s="301"/>
      <c r="AML17" s="301"/>
      <c r="AMM17" s="301"/>
      <c r="AMN17" s="301"/>
      <c r="AMO17" s="301"/>
      <c r="AMP17" s="301"/>
      <c r="AMQ17" s="301"/>
      <c r="AMR17" s="301"/>
      <c r="AMS17" s="301"/>
      <c r="AMT17" s="301"/>
      <c r="AMU17" s="301"/>
      <c r="AMV17" s="301"/>
      <c r="AMW17" s="301"/>
      <c r="AMX17" s="301"/>
      <c r="AMY17" s="301"/>
      <c r="AMZ17" s="301"/>
      <c r="ANA17" s="301"/>
      <c r="ANB17" s="301"/>
      <c r="ANC17" s="301"/>
      <c r="AND17" s="301"/>
      <c r="ANE17" s="301"/>
      <c r="ANF17" s="301"/>
      <c r="ANG17" s="301"/>
      <c r="ANH17" s="301"/>
      <c r="ANI17" s="301"/>
      <c r="ANJ17" s="301"/>
      <c r="ANK17" s="301"/>
      <c r="ANL17" s="301"/>
      <c r="ANM17" s="301"/>
      <c r="ANN17" s="301"/>
      <c r="ANO17" s="301"/>
      <c r="ANP17" s="301"/>
      <c r="ANQ17" s="301"/>
      <c r="ANR17" s="301"/>
      <c r="ANS17" s="301"/>
      <c r="ANT17" s="301"/>
      <c r="ANU17" s="301"/>
      <c r="ANV17" s="301"/>
      <c r="ANW17" s="301"/>
      <c r="ANX17" s="301"/>
      <c r="ANY17" s="301"/>
      <c r="ANZ17" s="301"/>
      <c r="AOA17" s="301"/>
      <c r="AOB17" s="301"/>
      <c r="AOC17" s="301"/>
      <c r="AOD17" s="301"/>
      <c r="AOE17" s="301"/>
      <c r="AOF17" s="301"/>
      <c r="AOG17" s="301"/>
      <c r="AOH17" s="301"/>
      <c r="AOI17" s="301"/>
      <c r="AOJ17" s="301"/>
      <c r="AOK17" s="301"/>
      <c r="AOL17" s="301"/>
      <c r="AOM17" s="301"/>
      <c r="AON17" s="301"/>
      <c r="AOO17" s="301"/>
      <c r="AOP17" s="301"/>
      <c r="AOQ17" s="301"/>
      <c r="AOR17" s="301"/>
      <c r="AOS17" s="301"/>
      <c r="AOT17" s="301"/>
      <c r="AOU17" s="301"/>
      <c r="AOV17" s="301"/>
      <c r="AOW17" s="301"/>
      <c r="AOX17" s="301"/>
      <c r="AOY17" s="301"/>
      <c r="AOZ17" s="301"/>
      <c r="APA17" s="301"/>
      <c r="APB17" s="301"/>
      <c r="APC17" s="301"/>
      <c r="APD17" s="301"/>
      <c r="APE17" s="301"/>
      <c r="APF17" s="301"/>
      <c r="APG17" s="301"/>
      <c r="APH17" s="301"/>
      <c r="API17" s="301"/>
      <c r="APJ17" s="301"/>
      <c r="APK17" s="301"/>
      <c r="APL17" s="301"/>
      <c r="APM17" s="301"/>
      <c r="APN17" s="301"/>
      <c r="APO17" s="301"/>
      <c r="APP17" s="301"/>
      <c r="APQ17" s="301"/>
      <c r="APR17" s="301"/>
      <c r="APS17" s="301"/>
      <c r="APT17" s="301"/>
      <c r="APU17" s="301"/>
      <c r="APV17" s="301"/>
      <c r="APW17" s="301"/>
      <c r="APX17" s="301"/>
      <c r="APY17" s="301"/>
      <c r="APZ17" s="301"/>
      <c r="AQA17" s="301"/>
      <c r="AQB17" s="301"/>
      <c r="AQC17" s="301"/>
      <c r="AQD17" s="301"/>
      <c r="AQE17" s="301"/>
      <c r="AQF17" s="301"/>
      <c r="AQG17" s="301"/>
      <c r="AQH17" s="301"/>
      <c r="AQI17" s="301"/>
      <c r="AQJ17" s="301"/>
      <c r="AQK17" s="301"/>
      <c r="AQL17" s="301"/>
      <c r="AQM17" s="301"/>
      <c r="AQN17" s="301"/>
      <c r="AQO17" s="301"/>
      <c r="AQP17" s="301"/>
      <c r="AQQ17" s="301"/>
      <c r="AQR17" s="301"/>
      <c r="AQS17" s="301"/>
      <c r="AQT17" s="301"/>
      <c r="AQU17" s="301"/>
      <c r="AQV17" s="301"/>
      <c r="AQW17" s="301"/>
      <c r="AQX17" s="301"/>
      <c r="AQY17" s="301"/>
      <c r="AQZ17" s="301"/>
      <c r="ARA17" s="301"/>
      <c r="ARB17" s="301"/>
      <c r="ARC17" s="301"/>
      <c r="ARD17" s="301"/>
      <c r="ARE17" s="301"/>
      <c r="ARF17" s="301"/>
      <c r="ARG17" s="301"/>
      <c r="ARH17" s="301"/>
      <c r="ARI17" s="301"/>
      <c r="ARJ17" s="301"/>
      <c r="ARK17" s="301"/>
      <c r="ARL17" s="301"/>
      <c r="ARM17" s="301"/>
      <c r="ARN17" s="301"/>
      <c r="ARO17" s="301"/>
      <c r="ARP17" s="301"/>
      <c r="ARQ17" s="301"/>
      <c r="ARR17" s="301"/>
      <c r="ARS17" s="301"/>
      <c r="ART17" s="301"/>
      <c r="ARU17" s="301"/>
      <c r="ARV17" s="301"/>
      <c r="ARW17" s="301"/>
      <c r="ARX17" s="301"/>
      <c r="ARY17" s="301"/>
      <c r="ARZ17" s="301"/>
      <c r="ASA17" s="301"/>
      <c r="ASB17" s="301"/>
      <c r="ASC17" s="301"/>
      <c r="ASD17" s="301"/>
      <c r="ASE17" s="301"/>
      <c r="ASF17" s="301"/>
      <c r="ASG17" s="301"/>
      <c r="ASH17" s="301"/>
      <c r="ASI17" s="301"/>
      <c r="ASJ17" s="301"/>
      <c r="ASK17" s="301"/>
      <c r="ASL17" s="301"/>
      <c r="ASM17" s="301"/>
      <c r="ASN17" s="301"/>
      <c r="ASO17" s="301"/>
      <c r="ASP17" s="301"/>
      <c r="ASQ17" s="301"/>
      <c r="ASR17" s="301"/>
      <c r="ASS17" s="301"/>
      <c r="AST17" s="301"/>
      <c r="ASU17" s="301"/>
      <c r="ASV17" s="301"/>
      <c r="ASW17" s="301"/>
      <c r="ASX17" s="301"/>
      <c r="ASY17" s="301"/>
      <c r="ASZ17" s="301"/>
      <c r="ATA17" s="301"/>
      <c r="ATB17" s="301"/>
      <c r="ATC17" s="301"/>
      <c r="ATD17" s="301"/>
      <c r="ATE17" s="301"/>
      <c r="ATF17" s="301"/>
      <c r="ATG17" s="301"/>
      <c r="ATH17" s="301"/>
      <c r="ATI17" s="301"/>
      <c r="ATJ17" s="301"/>
      <c r="ATK17" s="301"/>
      <c r="ATL17" s="301"/>
      <c r="ATM17" s="301"/>
      <c r="ATN17" s="301"/>
      <c r="ATO17" s="301"/>
      <c r="ATP17" s="301"/>
      <c r="ATQ17" s="301"/>
      <c r="ATR17" s="301"/>
      <c r="ATS17" s="301"/>
      <c r="ATT17" s="301"/>
      <c r="ATU17" s="301"/>
      <c r="ATV17" s="301"/>
      <c r="ATW17" s="301"/>
      <c r="ATX17" s="301"/>
      <c r="ATY17" s="301"/>
      <c r="ATZ17" s="301"/>
      <c r="AUA17" s="301"/>
      <c r="AUB17" s="301"/>
      <c r="AUC17" s="301"/>
      <c r="AUD17" s="301"/>
      <c r="AUE17" s="301"/>
      <c r="AUF17" s="301"/>
      <c r="AUG17" s="301"/>
      <c r="AUH17" s="301"/>
      <c r="AUI17" s="301"/>
      <c r="AUJ17" s="301"/>
      <c r="AUK17" s="301"/>
      <c r="AUL17" s="301"/>
      <c r="AUM17" s="301"/>
      <c r="AUN17" s="301"/>
      <c r="AUO17" s="301"/>
      <c r="AUP17" s="301"/>
      <c r="AUQ17" s="301"/>
      <c r="AUR17" s="301"/>
      <c r="AUS17" s="301"/>
      <c r="AUT17" s="301"/>
      <c r="AUU17" s="301"/>
      <c r="AUV17" s="301"/>
      <c r="AUW17" s="301"/>
      <c r="AUX17" s="301"/>
      <c r="AUY17" s="301"/>
      <c r="AUZ17" s="301"/>
      <c r="AVA17" s="301"/>
      <c r="AVB17" s="301"/>
      <c r="AVC17" s="301"/>
      <c r="AVD17" s="301"/>
      <c r="AVE17" s="301"/>
      <c r="AVF17" s="301"/>
      <c r="AVG17" s="301"/>
      <c r="AVH17" s="301"/>
      <c r="AVI17" s="301"/>
      <c r="AVJ17" s="301"/>
      <c r="AVK17" s="301"/>
      <c r="AVL17" s="301"/>
      <c r="AVM17" s="301"/>
      <c r="AVN17" s="301"/>
      <c r="AVO17" s="301"/>
      <c r="AVP17" s="301"/>
      <c r="AVQ17" s="301"/>
      <c r="AVR17" s="301"/>
      <c r="AVS17" s="301"/>
      <c r="AVT17" s="301"/>
      <c r="AVU17" s="301"/>
      <c r="AVV17" s="301"/>
      <c r="AVW17" s="301"/>
      <c r="AVX17" s="301"/>
      <c r="AVY17" s="301"/>
      <c r="AVZ17" s="301"/>
      <c r="AWA17" s="301"/>
      <c r="AWB17" s="301"/>
      <c r="AWC17" s="301"/>
      <c r="AWD17" s="301"/>
      <c r="AWE17" s="301"/>
      <c r="AWF17" s="301"/>
      <c r="AWG17" s="301"/>
      <c r="AWH17" s="301"/>
      <c r="AWI17" s="301"/>
      <c r="AWJ17" s="301"/>
      <c r="AWK17" s="301"/>
      <c r="AWL17" s="301"/>
      <c r="AWM17" s="301"/>
      <c r="AWN17" s="301"/>
      <c r="AWO17" s="301"/>
      <c r="AWP17" s="301"/>
      <c r="AWQ17" s="301"/>
      <c r="AWR17" s="301"/>
      <c r="AWS17" s="301"/>
      <c r="AWT17" s="301"/>
      <c r="AWU17" s="301"/>
      <c r="AWV17" s="301"/>
      <c r="AWW17" s="301"/>
      <c r="AWX17" s="301"/>
      <c r="AWY17" s="301"/>
      <c r="AWZ17" s="301"/>
      <c r="AXA17" s="301"/>
      <c r="AXB17" s="301"/>
      <c r="AXC17" s="301"/>
      <c r="AXD17" s="301"/>
      <c r="AXE17" s="301"/>
      <c r="AXF17" s="301"/>
      <c r="AXG17" s="301"/>
      <c r="AXH17" s="301"/>
      <c r="AXI17" s="301"/>
      <c r="AXJ17" s="301"/>
      <c r="AXK17" s="301"/>
      <c r="AXL17" s="301"/>
      <c r="AXM17" s="301"/>
      <c r="AXN17" s="301"/>
      <c r="AXO17" s="301"/>
      <c r="AXP17" s="301"/>
      <c r="AXQ17" s="301"/>
      <c r="AXR17" s="301"/>
      <c r="AXS17" s="301"/>
      <c r="AXT17" s="301"/>
      <c r="AXU17" s="301"/>
      <c r="AXV17" s="301"/>
      <c r="AXW17" s="301"/>
      <c r="AXX17" s="301"/>
      <c r="AXY17" s="301"/>
      <c r="AXZ17" s="301"/>
      <c r="AYA17" s="301"/>
      <c r="AYB17" s="301"/>
      <c r="AYC17" s="301"/>
      <c r="AYD17" s="301"/>
      <c r="AYE17" s="301"/>
      <c r="AYF17" s="301"/>
      <c r="AYG17" s="301"/>
      <c r="AYH17" s="301"/>
      <c r="AYI17" s="301"/>
      <c r="AYJ17" s="301"/>
      <c r="AYK17" s="301"/>
      <c r="AYL17" s="301"/>
      <c r="AYM17" s="301"/>
      <c r="AYN17" s="301"/>
      <c r="AYO17" s="301"/>
      <c r="AYP17" s="301"/>
      <c r="AYQ17" s="301"/>
      <c r="AYR17" s="301"/>
      <c r="AYS17" s="301"/>
      <c r="AYT17" s="301"/>
      <c r="AYU17" s="301"/>
      <c r="AYV17" s="301"/>
      <c r="AYW17" s="301"/>
      <c r="AYX17" s="301"/>
      <c r="AYY17" s="301"/>
      <c r="AYZ17" s="301"/>
      <c r="AZA17" s="301"/>
      <c r="AZB17" s="301"/>
      <c r="AZC17" s="301"/>
      <c r="AZD17" s="301"/>
      <c r="AZE17" s="301"/>
      <c r="AZF17" s="301"/>
      <c r="AZG17" s="301"/>
      <c r="AZH17" s="301"/>
      <c r="AZI17" s="301"/>
      <c r="AZJ17" s="301"/>
      <c r="AZK17" s="301"/>
      <c r="AZL17" s="301"/>
      <c r="AZM17" s="301"/>
      <c r="AZN17" s="301"/>
      <c r="AZO17" s="301"/>
      <c r="AZP17" s="301"/>
      <c r="AZQ17" s="301"/>
      <c r="AZR17" s="301"/>
      <c r="AZS17" s="301"/>
      <c r="AZT17" s="301"/>
      <c r="AZU17" s="301"/>
      <c r="AZV17" s="301"/>
      <c r="AZW17" s="301"/>
      <c r="AZX17" s="301"/>
      <c r="AZY17" s="301"/>
      <c r="AZZ17" s="301"/>
      <c r="BAA17" s="301"/>
      <c r="BAB17" s="301"/>
      <c r="BAC17" s="301"/>
      <c r="BAD17" s="301"/>
      <c r="BAE17" s="301"/>
      <c r="BAF17" s="301"/>
      <c r="BAG17" s="301"/>
      <c r="BAH17" s="301"/>
      <c r="BAI17" s="301"/>
      <c r="BAJ17" s="301"/>
      <c r="BAK17" s="301"/>
      <c r="BAL17" s="301"/>
      <c r="BAM17" s="301"/>
      <c r="BAN17" s="301"/>
      <c r="BAO17" s="301"/>
      <c r="BAP17" s="301"/>
      <c r="BAQ17" s="301"/>
      <c r="BAR17" s="301"/>
      <c r="BAS17" s="301"/>
      <c r="BAT17" s="301"/>
      <c r="BAU17" s="301"/>
      <c r="BAV17" s="301"/>
      <c r="BAW17" s="301"/>
      <c r="BAX17" s="301"/>
      <c r="BAY17" s="301"/>
      <c r="BAZ17" s="301"/>
      <c r="BBA17" s="301"/>
      <c r="BBB17" s="301"/>
      <c r="BBC17" s="301"/>
      <c r="BBD17" s="301"/>
      <c r="BBE17" s="301"/>
      <c r="BBF17" s="301"/>
      <c r="BBG17" s="301"/>
      <c r="BBH17" s="301"/>
      <c r="BBI17" s="301"/>
      <c r="BBJ17" s="301"/>
      <c r="BBK17" s="301"/>
      <c r="BBL17" s="301"/>
      <c r="BBM17" s="301"/>
      <c r="BBN17" s="301"/>
      <c r="BBO17" s="301"/>
      <c r="BBP17" s="301"/>
      <c r="BBQ17" s="301"/>
      <c r="BBR17" s="301"/>
      <c r="BBS17" s="301"/>
      <c r="BBT17" s="301"/>
      <c r="BBU17" s="301"/>
      <c r="BBV17" s="301"/>
      <c r="BBW17" s="301"/>
      <c r="BBX17" s="301"/>
      <c r="BBY17" s="301"/>
      <c r="BBZ17" s="301"/>
      <c r="BCA17" s="301"/>
      <c r="BCB17" s="301"/>
      <c r="BCC17" s="301"/>
      <c r="BCD17" s="301"/>
      <c r="BCE17" s="301"/>
      <c r="BCF17" s="301"/>
      <c r="BCG17" s="301"/>
      <c r="BCH17" s="301"/>
      <c r="BCI17" s="301"/>
      <c r="BCJ17" s="301"/>
      <c r="BCK17" s="301"/>
      <c r="BCL17" s="301"/>
      <c r="BCM17" s="301"/>
      <c r="BCN17" s="301"/>
      <c r="BCO17" s="301"/>
      <c r="BCP17" s="301"/>
      <c r="BCQ17" s="301"/>
      <c r="BCR17" s="301"/>
      <c r="BCS17" s="301"/>
      <c r="BCT17" s="301"/>
      <c r="BCU17" s="301"/>
      <c r="BCV17" s="301"/>
      <c r="BCW17" s="301"/>
      <c r="BCX17" s="301"/>
      <c r="BCY17" s="301"/>
      <c r="BCZ17" s="301"/>
      <c r="BDA17" s="301"/>
      <c r="BDB17" s="301"/>
      <c r="BDC17" s="301"/>
      <c r="BDD17" s="301"/>
      <c r="BDE17" s="301"/>
      <c r="BDF17" s="301"/>
      <c r="BDG17" s="301"/>
      <c r="BDH17" s="301"/>
      <c r="BDI17" s="301"/>
      <c r="BDJ17" s="301"/>
      <c r="BDK17" s="301"/>
      <c r="BDL17" s="301"/>
      <c r="BDM17" s="301"/>
      <c r="BDN17" s="301"/>
      <c r="BDO17" s="301"/>
      <c r="BDP17" s="301"/>
      <c r="BDQ17" s="301"/>
      <c r="BDR17" s="301"/>
      <c r="BDS17" s="301"/>
      <c r="BDT17" s="301"/>
      <c r="BDU17" s="301"/>
      <c r="BDV17" s="301"/>
      <c r="BDW17" s="301"/>
      <c r="BDX17" s="301"/>
      <c r="BDY17" s="301"/>
      <c r="BDZ17" s="301"/>
      <c r="BEA17" s="301"/>
      <c r="BEB17" s="301"/>
      <c r="BEC17" s="301"/>
      <c r="BED17" s="301"/>
      <c r="BEE17" s="301"/>
      <c r="BEF17" s="301"/>
      <c r="BEG17" s="301"/>
      <c r="BEH17" s="301"/>
      <c r="BEI17" s="301"/>
      <c r="BEJ17" s="301"/>
      <c r="BEK17" s="301"/>
      <c r="BEL17" s="301"/>
      <c r="BEM17" s="301"/>
      <c r="BEN17" s="301"/>
      <c r="BEO17" s="301"/>
      <c r="BEP17" s="301"/>
      <c r="BEQ17" s="301"/>
      <c r="BER17" s="301"/>
      <c r="BES17" s="301"/>
      <c r="BET17" s="301"/>
      <c r="BEU17" s="301"/>
      <c r="BEV17" s="301"/>
      <c r="BEW17" s="301"/>
      <c r="BEX17" s="301"/>
      <c r="BEY17" s="301"/>
      <c r="BEZ17" s="301"/>
      <c r="BFA17" s="301"/>
      <c r="BFB17" s="301"/>
      <c r="BFC17" s="301"/>
      <c r="BFD17" s="301"/>
      <c r="BFE17" s="301"/>
      <c r="BFF17" s="301"/>
      <c r="BFG17" s="301"/>
      <c r="BFH17" s="301"/>
      <c r="BFI17" s="301"/>
      <c r="BFJ17" s="301"/>
      <c r="BFK17" s="301"/>
      <c r="BFL17" s="301"/>
      <c r="BFM17" s="301"/>
      <c r="BFN17" s="301"/>
      <c r="BFO17" s="301"/>
      <c r="BFP17" s="301"/>
      <c r="BFQ17" s="301"/>
      <c r="BFR17" s="301"/>
      <c r="BFS17" s="301"/>
      <c r="BFT17" s="301"/>
      <c r="BFU17" s="301"/>
      <c r="BFV17" s="301"/>
      <c r="BFW17" s="301"/>
      <c r="BFX17" s="301"/>
      <c r="BFY17" s="301"/>
      <c r="BFZ17" s="301"/>
      <c r="BGA17" s="301"/>
      <c r="BGB17" s="301"/>
      <c r="BGC17" s="301"/>
      <c r="BGD17" s="301"/>
      <c r="BGE17" s="301"/>
      <c r="BGF17" s="301"/>
      <c r="BGG17" s="301"/>
      <c r="BGH17" s="301"/>
      <c r="BGI17" s="301"/>
      <c r="BGJ17" s="301"/>
      <c r="BGK17" s="301"/>
      <c r="BGL17" s="301"/>
      <c r="BGM17" s="301"/>
      <c r="BGN17" s="301"/>
      <c r="BGO17" s="301"/>
      <c r="BGP17" s="301"/>
      <c r="BGQ17" s="301"/>
      <c r="BGR17" s="301"/>
      <c r="BGS17" s="301"/>
      <c r="BGT17" s="301"/>
      <c r="BGU17" s="301"/>
      <c r="BGV17" s="301"/>
      <c r="BGW17" s="301"/>
      <c r="BGX17" s="301"/>
      <c r="BGY17" s="301"/>
      <c r="BGZ17" s="301"/>
      <c r="BHA17" s="301"/>
      <c r="BHB17" s="301"/>
      <c r="BHC17" s="301"/>
      <c r="BHD17" s="301"/>
      <c r="BHE17" s="301"/>
      <c r="BHF17" s="301"/>
      <c r="BHG17" s="301"/>
      <c r="BHH17" s="301"/>
      <c r="BHI17" s="301"/>
      <c r="BHJ17" s="301"/>
      <c r="BHK17" s="301"/>
      <c r="BHL17" s="301"/>
      <c r="BHM17" s="301"/>
      <c r="BHN17" s="301"/>
      <c r="BHO17" s="301"/>
      <c r="BHP17" s="301"/>
      <c r="BHQ17" s="301"/>
      <c r="BHR17" s="301"/>
      <c r="BHS17" s="301"/>
      <c r="BHT17" s="301"/>
      <c r="BHU17" s="301"/>
      <c r="BHV17" s="301"/>
      <c r="BHW17" s="301"/>
      <c r="BHX17" s="301"/>
      <c r="BHY17" s="301"/>
      <c r="BHZ17" s="301"/>
      <c r="BIA17" s="301"/>
      <c r="BIB17" s="301"/>
      <c r="BIC17" s="301"/>
      <c r="BID17" s="301"/>
      <c r="BIE17" s="301"/>
      <c r="BIF17" s="301"/>
      <c r="BIG17" s="301"/>
      <c r="BIH17" s="301"/>
      <c r="BII17" s="301"/>
      <c r="BIJ17" s="301"/>
      <c r="BIK17" s="301"/>
      <c r="BIL17" s="301"/>
      <c r="BIM17" s="301"/>
      <c r="BIN17" s="301"/>
      <c r="BIO17" s="301"/>
      <c r="BIP17" s="301"/>
      <c r="BIQ17" s="301"/>
      <c r="BIR17" s="301"/>
      <c r="BIS17" s="301"/>
      <c r="BIT17" s="301"/>
      <c r="BIU17" s="301"/>
      <c r="BIV17" s="301"/>
      <c r="BIW17" s="301"/>
      <c r="BIX17" s="301"/>
      <c r="BIY17" s="301"/>
      <c r="BIZ17" s="301"/>
      <c r="BJA17" s="301"/>
      <c r="BJB17" s="301"/>
      <c r="BJC17" s="301"/>
      <c r="BJD17" s="301"/>
      <c r="BJE17" s="301"/>
      <c r="BJF17" s="301"/>
      <c r="BJG17" s="301"/>
      <c r="BJH17" s="301"/>
      <c r="BJI17" s="301"/>
      <c r="BJJ17" s="301"/>
      <c r="BJK17" s="301"/>
      <c r="BJL17" s="301"/>
      <c r="BJM17" s="301"/>
      <c r="BJN17" s="301"/>
      <c r="BJO17" s="301"/>
      <c r="BJP17" s="301"/>
      <c r="BJQ17" s="301"/>
      <c r="BJR17" s="301"/>
      <c r="BJS17" s="301"/>
      <c r="BJT17" s="301"/>
      <c r="BJU17" s="301"/>
      <c r="BJV17" s="301"/>
      <c r="BJW17" s="301"/>
      <c r="BJX17" s="301"/>
      <c r="BJY17" s="301"/>
      <c r="BJZ17" s="301"/>
      <c r="BKA17" s="301"/>
      <c r="BKB17" s="301"/>
      <c r="BKC17" s="301"/>
      <c r="BKD17" s="301"/>
      <c r="BKE17" s="301"/>
      <c r="BKF17" s="301"/>
      <c r="BKG17" s="301"/>
      <c r="BKH17" s="301"/>
      <c r="BKI17" s="301"/>
      <c r="BKJ17" s="301"/>
      <c r="BKK17" s="301"/>
      <c r="BKL17" s="301"/>
      <c r="BKM17" s="301"/>
      <c r="BKN17" s="301"/>
      <c r="BKO17" s="301"/>
      <c r="BKP17" s="301"/>
      <c r="BKQ17" s="301"/>
      <c r="BKR17" s="301"/>
      <c r="BKS17" s="301"/>
      <c r="BKT17" s="301"/>
      <c r="BKU17" s="301"/>
      <c r="BKV17" s="301"/>
      <c r="BKW17" s="301"/>
      <c r="BKX17" s="301"/>
      <c r="BKY17" s="301"/>
      <c r="BKZ17" s="301"/>
      <c r="BLA17" s="301"/>
      <c r="BLB17" s="301"/>
      <c r="BLC17" s="301"/>
      <c r="BLD17" s="301"/>
      <c r="BLE17" s="301"/>
      <c r="BLF17" s="301"/>
      <c r="BLG17" s="301"/>
      <c r="BLH17" s="301"/>
      <c r="BLI17" s="301"/>
      <c r="BLJ17" s="301"/>
      <c r="BLK17" s="301"/>
      <c r="BLL17" s="301"/>
      <c r="BLM17" s="301"/>
      <c r="BLN17" s="301"/>
      <c r="BLO17" s="301"/>
      <c r="BLP17" s="301"/>
      <c r="BLQ17" s="301"/>
      <c r="BLR17" s="301"/>
      <c r="BLS17" s="301"/>
      <c r="BLT17" s="301"/>
      <c r="BLU17" s="301"/>
      <c r="BLV17" s="301"/>
      <c r="BLW17" s="301"/>
      <c r="BLX17" s="301"/>
      <c r="BLY17" s="301"/>
      <c r="BLZ17" s="301"/>
      <c r="BMA17" s="301"/>
      <c r="BMB17" s="301"/>
      <c r="BMC17" s="301"/>
      <c r="BMD17" s="301"/>
      <c r="BME17" s="301"/>
      <c r="BMF17" s="301"/>
      <c r="BMG17" s="301"/>
      <c r="BMH17" s="301"/>
      <c r="BMI17" s="301"/>
      <c r="BMJ17" s="301"/>
      <c r="BMK17" s="301"/>
      <c r="BML17" s="301"/>
      <c r="BMM17" s="301"/>
      <c r="BMN17" s="301"/>
      <c r="BMO17" s="301"/>
      <c r="BMP17" s="301"/>
      <c r="BMQ17" s="301"/>
      <c r="BMR17" s="301"/>
      <c r="BMS17" s="301"/>
      <c r="BMT17" s="301"/>
      <c r="BMU17" s="301"/>
      <c r="BMV17" s="301"/>
      <c r="BMW17" s="301"/>
      <c r="BMX17" s="301"/>
      <c r="BMY17" s="301"/>
      <c r="BMZ17" s="301"/>
      <c r="BNA17" s="301"/>
      <c r="BNB17" s="301"/>
      <c r="BNC17" s="301"/>
      <c r="BND17" s="301"/>
      <c r="BNE17" s="301"/>
      <c r="BNF17" s="301"/>
      <c r="BNG17" s="301"/>
      <c r="BNH17" s="301"/>
      <c r="BNI17" s="301"/>
      <c r="BNJ17" s="301"/>
      <c r="BNK17" s="301"/>
      <c r="BNL17" s="301"/>
      <c r="BNM17" s="301"/>
      <c r="BNN17" s="301"/>
      <c r="BNO17" s="301"/>
      <c r="BNP17" s="301"/>
      <c r="BNQ17" s="301"/>
      <c r="BNR17" s="301"/>
      <c r="BNS17" s="301"/>
      <c r="BNT17" s="301"/>
      <c r="BNU17" s="301"/>
      <c r="BNV17" s="301"/>
      <c r="BNW17" s="301"/>
      <c r="BNX17" s="301"/>
      <c r="BNY17" s="301"/>
      <c r="BNZ17" s="301"/>
      <c r="BOA17" s="301"/>
      <c r="BOB17" s="301"/>
      <c r="BOC17" s="301"/>
      <c r="BOD17" s="301"/>
      <c r="BOE17" s="301"/>
      <c r="BOF17" s="301"/>
      <c r="BOG17" s="301"/>
      <c r="BOH17" s="301"/>
      <c r="BOI17" s="301"/>
      <c r="BOJ17" s="301"/>
      <c r="BOK17" s="301"/>
      <c r="BOL17" s="301"/>
      <c r="BOM17" s="301"/>
      <c r="BON17" s="301"/>
      <c r="BOO17" s="301"/>
      <c r="BOP17" s="301"/>
      <c r="BOQ17" s="301"/>
      <c r="BOR17" s="301"/>
      <c r="BOS17" s="301"/>
      <c r="BOT17" s="301"/>
      <c r="BOU17" s="301"/>
      <c r="BOV17" s="301"/>
      <c r="BOW17" s="301"/>
      <c r="BOX17" s="301"/>
      <c r="BOY17" s="301"/>
      <c r="BOZ17" s="301"/>
      <c r="BPA17" s="301"/>
      <c r="BPB17" s="301"/>
      <c r="BPC17" s="301"/>
      <c r="BPD17" s="301"/>
      <c r="BPE17" s="301"/>
      <c r="BPF17" s="301"/>
      <c r="BPG17" s="301"/>
      <c r="BPH17" s="301"/>
      <c r="BPI17" s="301"/>
      <c r="BPJ17" s="301"/>
      <c r="BPK17" s="301"/>
      <c r="BPL17" s="301"/>
      <c r="BPM17" s="301"/>
      <c r="BPN17" s="301"/>
      <c r="BPO17" s="301"/>
      <c r="BPP17" s="301"/>
      <c r="BPQ17" s="301"/>
      <c r="BPR17" s="301"/>
      <c r="BPS17" s="301"/>
      <c r="BPT17" s="301"/>
      <c r="BPU17" s="301"/>
      <c r="BPV17" s="301"/>
      <c r="BPW17" s="301"/>
      <c r="BPX17" s="301"/>
      <c r="BPY17" s="301"/>
      <c r="BPZ17" s="301"/>
      <c r="BQA17" s="301"/>
      <c r="BQB17" s="301"/>
      <c r="BQC17" s="301"/>
      <c r="BQD17" s="301"/>
      <c r="BQE17" s="301"/>
      <c r="BQF17" s="301"/>
      <c r="BQG17" s="301"/>
      <c r="BQH17" s="301"/>
      <c r="BQI17" s="301"/>
      <c r="BQJ17" s="301"/>
      <c r="BQK17" s="301"/>
      <c r="BQL17" s="301"/>
      <c r="BQM17" s="301"/>
      <c r="BQN17" s="301"/>
      <c r="BQO17" s="301"/>
      <c r="BQP17" s="301"/>
      <c r="BQQ17" s="301"/>
      <c r="BQR17" s="301"/>
      <c r="BQS17" s="301"/>
      <c r="BQT17" s="301"/>
      <c r="BQU17" s="301"/>
      <c r="BQV17" s="301"/>
      <c r="BQW17" s="301"/>
      <c r="BQX17" s="301"/>
      <c r="BQY17" s="301"/>
      <c r="BQZ17" s="301"/>
      <c r="BRA17" s="301"/>
      <c r="BRB17" s="301"/>
      <c r="BRC17" s="301"/>
      <c r="BRD17" s="301"/>
      <c r="BRE17" s="301"/>
      <c r="BRF17" s="301"/>
      <c r="BRG17" s="301"/>
      <c r="BRH17" s="301"/>
      <c r="BRI17" s="301"/>
      <c r="BRJ17" s="301"/>
      <c r="BRK17" s="301"/>
      <c r="BRL17" s="301"/>
      <c r="BRM17" s="301"/>
      <c r="BRN17" s="301"/>
      <c r="BRO17" s="301"/>
      <c r="BRP17" s="301"/>
      <c r="BRQ17" s="301"/>
      <c r="BRR17" s="301"/>
      <c r="BRS17" s="301"/>
      <c r="BRT17" s="301"/>
      <c r="BRU17" s="301"/>
      <c r="BRV17" s="301"/>
      <c r="BRW17" s="301"/>
      <c r="BRX17" s="301"/>
      <c r="BRY17" s="301"/>
      <c r="BRZ17" s="301"/>
      <c r="BSA17" s="301"/>
      <c r="BSB17" s="301"/>
      <c r="BSC17" s="301"/>
      <c r="BSD17" s="301"/>
      <c r="BSE17" s="301"/>
      <c r="BSF17" s="301"/>
      <c r="BSG17" s="301"/>
      <c r="BSH17" s="301"/>
      <c r="BSI17" s="301"/>
      <c r="BSJ17" s="301"/>
      <c r="BSK17" s="301"/>
      <c r="BSL17" s="301"/>
      <c r="BSM17" s="301"/>
      <c r="BSN17" s="301"/>
      <c r="BSO17" s="301"/>
      <c r="BSP17" s="301"/>
      <c r="BSQ17" s="301"/>
      <c r="BSR17" s="301"/>
      <c r="BSS17" s="301"/>
      <c r="BST17" s="301"/>
      <c r="BSU17" s="301"/>
      <c r="BSV17" s="301"/>
      <c r="BSW17" s="301"/>
      <c r="BSX17" s="301"/>
      <c r="BSY17" s="301"/>
      <c r="BSZ17" s="301"/>
      <c r="BTA17" s="301"/>
      <c r="BTB17" s="301"/>
      <c r="BTC17" s="301"/>
      <c r="BTD17" s="301"/>
      <c r="BTE17" s="301"/>
      <c r="BTF17" s="301"/>
      <c r="BTG17" s="301"/>
      <c r="BTH17" s="301"/>
      <c r="BTI17" s="301"/>
      <c r="BTJ17" s="301"/>
      <c r="BTK17" s="301"/>
      <c r="BTL17" s="301"/>
      <c r="BTM17" s="301"/>
      <c r="BTN17" s="301"/>
      <c r="BTO17" s="301"/>
      <c r="BTP17" s="301"/>
      <c r="BTQ17" s="301"/>
      <c r="BTR17" s="301"/>
      <c r="BTS17" s="301"/>
      <c r="BTT17" s="301"/>
      <c r="BTU17" s="301"/>
      <c r="BTV17" s="301"/>
      <c r="BTW17" s="301"/>
      <c r="BTX17" s="301"/>
      <c r="BTY17" s="301"/>
      <c r="BTZ17" s="301"/>
      <c r="BUA17" s="301"/>
      <c r="BUB17" s="301"/>
      <c r="BUC17" s="301"/>
      <c r="BUD17" s="301"/>
      <c r="BUE17" s="301"/>
      <c r="BUF17" s="301"/>
      <c r="BUG17" s="301"/>
      <c r="BUH17" s="301"/>
      <c r="BUI17" s="301"/>
      <c r="BUJ17" s="301"/>
      <c r="BUK17" s="301"/>
      <c r="BUL17" s="301"/>
      <c r="BUM17" s="301"/>
      <c r="BUN17" s="301"/>
      <c r="BUO17" s="301"/>
      <c r="BUP17" s="301"/>
      <c r="BUQ17" s="301"/>
      <c r="BUR17" s="301"/>
      <c r="BUS17" s="301"/>
      <c r="BUT17" s="301"/>
      <c r="BUU17" s="301"/>
      <c r="BUV17" s="301"/>
      <c r="BUW17" s="301"/>
      <c r="BUX17" s="301"/>
      <c r="BUY17" s="301"/>
      <c r="BUZ17" s="301"/>
      <c r="BVA17" s="301"/>
      <c r="BVB17" s="301"/>
      <c r="BVC17" s="301"/>
      <c r="BVD17" s="301"/>
      <c r="BVE17" s="301"/>
      <c r="BVF17" s="301"/>
      <c r="BVG17" s="301"/>
      <c r="BVH17" s="301"/>
      <c r="BVI17" s="301"/>
      <c r="BVJ17" s="301"/>
      <c r="BVK17" s="301"/>
      <c r="BVL17" s="301"/>
      <c r="BVM17" s="301"/>
      <c r="BVN17" s="301"/>
      <c r="BVO17" s="301"/>
      <c r="BVP17" s="301"/>
      <c r="BVQ17" s="301"/>
      <c r="BVR17" s="301"/>
      <c r="BVS17" s="301"/>
      <c r="BVT17" s="301"/>
      <c r="BVU17" s="301"/>
      <c r="BVV17" s="301"/>
      <c r="BVW17" s="301"/>
      <c r="BVX17" s="301"/>
      <c r="BVY17" s="301"/>
      <c r="BVZ17" s="301"/>
      <c r="BWA17" s="301"/>
      <c r="BWB17" s="301"/>
      <c r="BWC17" s="301"/>
      <c r="BWD17" s="301"/>
      <c r="BWE17" s="301"/>
      <c r="BWF17" s="301"/>
      <c r="BWG17" s="301"/>
      <c r="BWH17" s="301"/>
      <c r="BWI17" s="301"/>
      <c r="BWJ17" s="301"/>
      <c r="BWK17" s="301"/>
      <c r="BWL17" s="301"/>
      <c r="BWM17" s="301"/>
      <c r="BWN17" s="301"/>
      <c r="BWO17" s="301"/>
      <c r="BWP17" s="301"/>
      <c r="BWQ17" s="301"/>
      <c r="BWR17" s="301"/>
      <c r="BWS17" s="301"/>
      <c r="BWT17" s="301"/>
      <c r="BWU17" s="301"/>
      <c r="BWV17" s="301"/>
      <c r="BWW17" s="301"/>
      <c r="BWX17" s="301"/>
      <c r="BWY17" s="301"/>
      <c r="BWZ17" s="301"/>
      <c r="BXA17" s="301"/>
      <c r="BXB17" s="301"/>
      <c r="BXC17" s="301"/>
      <c r="BXD17" s="301"/>
      <c r="BXE17" s="301"/>
      <c r="BXF17" s="301"/>
      <c r="BXG17" s="301"/>
      <c r="BXH17" s="301"/>
      <c r="BXI17" s="301"/>
      <c r="BXJ17" s="301"/>
      <c r="BXK17" s="301"/>
      <c r="BXL17" s="301"/>
      <c r="BXM17" s="301"/>
      <c r="BXN17" s="301"/>
      <c r="BXO17" s="301"/>
      <c r="BXP17" s="301"/>
      <c r="BXQ17" s="301"/>
      <c r="BXR17" s="301"/>
      <c r="BXS17" s="301"/>
      <c r="BXT17" s="301"/>
      <c r="BXU17" s="301"/>
      <c r="BXV17" s="301"/>
      <c r="BXW17" s="301"/>
      <c r="BXX17" s="301"/>
      <c r="BXY17" s="301"/>
      <c r="BXZ17" s="301"/>
      <c r="BYA17" s="301"/>
      <c r="BYB17" s="301"/>
      <c r="BYC17" s="301"/>
      <c r="BYD17" s="301"/>
      <c r="BYE17" s="301"/>
      <c r="BYF17" s="301"/>
      <c r="BYG17" s="301"/>
      <c r="BYH17" s="301"/>
      <c r="BYI17" s="301"/>
      <c r="BYJ17" s="301"/>
      <c r="BYK17" s="301"/>
      <c r="BYL17" s="301"/>
      <c r="BYM17" s="301"/>
      <c r="BYN17" s="301"/>
      <c r="BYO17" s="301"/>
      <c r="BYP17" s="301"/>
      <c r="BYQ17" s="301"/>
      <c r="BYR17" s="301"/>
      <c r="BYS17" s="301"/>
      <c r="BYT17" s="301"/>
      <c r="BYU17" s="301"/>
      <c r="BYV17" s="301"/>
      <c r="BYW17" s="301"/>
      <c r="BYX17" s="301"/>
      <c r="BYY17" s="301"/>
      <c r="BYZ17" s="301"/>
      <c r="BZA17" s="301"/>
      <c r="BZB17" s="301"/>
      <c r="BZC17" s="301"/>
      <c r="BZD17" s="301"/>
      <c r="BZE17" s="301"/>
      <c r="BZF17" s="301"/>
      <c r="BZG17" s="301"/>
      <c r="BZH17" s="301"/>
      <c r="BZI17" s="301"/>
      <c r="BZJ17" s="301"/>
      <c r="BZK17" s="301"/>
      <c r="BZL17" s="301"/>
      <c r="BZM17" s="301"/>
      <c r="BZN17" s="301"/>
      <c r="BZO17" s="301"/>
      <c r="BZP17" s="301"/>
      <c r="BZQ17" s="301"/>
      <c r="BZR17" s="301"/>
      <c r="BZS17" s="301"/>
      <c r="BZT17" s="301"/>
      <c r="BZU17" s="301"/>
      <c r="BZV17" s="301"/>
      <c r="BZW17" s="301"/>
      <c r="BZX17" s="301"/>
      <c r="BZY17" s="301"/>
      <c r="BZZ17" s="301"/>
      <c r="CAA17" s="301"/>
      <c r="CAB17" s="301"/>
      <c r="CAC17" s="301"/>
      <c r="CAD17" s="301"/>
      <c r="CAE17" s="301"/>
      <c r="CAF17" s="301"/>
      <c r="CAG17" s="301"/>
      <c r="CAH17" s="301"/>
      <c r="CAI17" s="301"/>
      <c r="CAJ17" s="301"/>
      <c r="CAK17" s="301"/>
      <c r="CAL17" s="301"/>
      <c r="CAM17" s="301"/>
      <c r="CAN17" s="301"/>
      <c r="CAO17" s="301"/>
      <c r="CAP17" s="301"/>
      <c r="CAQ17" s="301"/>
      <c r="CAR17" s="301"/>
      <c r="CAS17" s="301"/>
      <c r="CAT17" s="301"/>
      <c r="CAU17" s="301"/>
      <c r="CAV17" s="301"/>
      <c r="CAW17" s="301"/>
      <c r="CAX17" s="301"/>
      <c r="CAY17" s="301"/>
      <c r="CAZ17" s="301"/>
      <c r="CBA17" s="301"/>
      <c r="CBB17" s="301"/>
      <c r="CBC17" s="301"/>
      <c r="CBD17" s="301"/>
      <c r="CBE17" s="301"/>
      <c r="CBF17" s="301"/>
      <c r="CBG17" s="301"/>
      <c r="CBH17" s="301"/>
      <c r="CBI17" s="301"/>
      <c r="CBJ17" s="301"/>
      <c r="CBK17" s="301"/>
      <c r="CBL17" s="301"/>
      <c r="CBM17" s="301"/>
      <c r="CBN17" s="301"/>
      <c r="CBO17" s="301"/>
      <c r="CBP17" s="301"/>
      <c r="CBQ17" s="301"/>
      <c r="CBR17" s="301"/>
      <c r="CBS17" s="301"/>
      <c r="CBT17" s="301"/>
      <c r="CBU17" s="301"/>
      <c r="CBV17" s="301"/>
      <c r="CBW17" s="301"/>
      <c r="CBX17" s="301"/>
      <c r="CBY17" s="301"/>
      <c r="CBZ17" s="301"/>
      <c r="CCA17" s="301"/>
      <c r="CCB17" s="301"/>
      <c r="CCC17" s="301"/>
      <c r="CCD17" s="301"/>
      <c r="CCE17" s="301"/>
      <c r="CCF17" s="301"/>
      <c r="CCG17" s="301"/>
      <c r="CCH17" s="301"/>
      <c r="CCI17" s="301"/>
      <c r="CCJ17" s="301"/>
      <c r="CCK17" s="301"/>
      <c r="CCL17" s="301"/>
      <c r="CCM17" s="301"/>
      <c r="CCN17" s="301"/>
      <c r="CCO17" s="301"/>
      <c r="CCP17" s="301"/>
      <c r="CCQ17" s="301"/>
      <c r="CCR17" s="301"/>
      <c r="CCS17" s="301"/>
      <c r="CCT17" s="301"/>
      <c r="CCU17" s="301"/>
      <c r="CCV17" s="301"/>
      <c r="CCW17" s="301"/>
      <c r="CCX17" s="301"/>
      <c r="CCY17" s="301"/>
      <c r="CCZ17" s="301"/>
      <c r="CDA17" s="301"/>
      <c r="CDB17" s="301"/>
      <c r="CDC17" s="301"/>
      <c r="CDD17" s="301"/>
      <c r="CDE17" s="301"/>
      <c r="CDF17" s="301"/>
      <c r="CDG17" s="301"/>
      <c r="CDH17" s="301"/>
      <c r="CDI17" s="301"/>
      <c r="CDJ17" s="301"/>
      <c r="CDK17" s="301"/>
      <c r="CDL17" s="301"/>
      <c r="CDM17" s="301"/>
      <c r="CDN17" s="301"/>
      <c r="CDO17" s="301"/>
      <c r="CDP17" s="301"/>
      <c r="CDQ17" s="301"/>
      <c r="CDR17" s="301"/>
      <c r="CDS17" s="301"/>
      <c r="CDT17" s="301"/>
      <c r="CDU17" s="301"/>
      <c r="CDV17" s="301"/>
      <c r="CDW17" s="301"/>
      <c r="CDX17" s="301"/>
      <c r="CDY17" s="301"/>
      <c r="CDZ17" s="301"/>
      <c r="CEA17" s="301"/>
      <c r="CEB17" s="301"/>
      <c r="CEC17" s="301"/>
      <c r="CED17" s="301"/>
      <c r="CEE17" s="301"/>
      <c r="CEF17" s="301"/>
      <c r="CEG17" s="301"/>
      <c r="CEH17" s="301"/>
      <c r="CEI17" s="301"/>
      <c r="CEJ17" s="301"/>
      <c r="CEK17" s="301"/>
      <c r="CEL17" s="301"/>
      <c r="CEM17" s="301"/>
      <c r="CEN17" s="301"/>
      <c r="CEO17" s="301"/>
      <c r="CEP17" s="301"/>
      <c r="CEQ17" s="301"/>
      <c r="CER17" s="301"/>
      <c r="CES17" s="301"/>
      <c r="CET17" s="301"/>
      <c r="CEU17" s="301"/>
      <c r="CEV17" s="301"/>
      <c r="CEW17" s="301"/>
      <c r="CEX17" s="301"/>
      <c r="CEY17" s="301"/>
      <c r="CEZ17" s="301"/>
      <c r="CFA17" s="301"/>
      <c r="CFB17" s="301"/>
      <c r="CFC17" s="301"/>
      <c r="CFD17" s="301"/>
      <c r="CFE17" s="301"/>
      <c r="CFF17" s="301"/>
      <c r="CFG17" s="301"/>
      <c r="CFH17" s="301"/>
      <c r="CFI17" s="301"/>
      <c r="CFJ17" s="301"/>
      <c r="CFK17" s="301"/>
      <c r="CFL17" s="301"/>
      <c r="CFM17" s="301"/>
      <c r="CFN17" s="301"/>
      <c r="CFO17" s="301"/>
      <c r="CFP17" s="301"/>
      <c r="CFQ17" s="301"/>
      <c r="CFR17" s="301"/>
      <c r="CFS17" s="301"/>
      <c r="CFT17" s="301"/>
      <c r="CFU17" s="301"/>
      <c r="CFV17" s="301"/>
      <c r="CFW17" s="301"/>
      <c r="CFX17" s="301"/>
      <c r="CFY17" s="301"/>
      <c r="CFZ17" s="301"/>
      <c r="CGA17" s="301"/>
      <c r="CGB17" s="301"/>
      <c r="CGC17" s="301"/>
      <c r="CGD17" s="301"/>
      <c r="CGE17" s="301"/>
      <c r="CGF17" s="301"/>
      <c r="CGG17" s="301"/>
      <c r="CGH17" s="301"/>
      <c r="CGI17" s="301"/>
      <c r="CGJ17" s="301"/>
      <c r="CGK17" s="301"/>
      <c r="CGL17" s="301"/>
      <c r="CGM17" s="301"/>
      <c r="CGN17" s="301"/>
      <c r="CGO17" s="301"/>
      <c r="CGP17" s="301"/>
      <c r="CGQ17" s="301"/>
      <c r="CGR17" s="301"/>
      <c r="CGS17" s="301"/>
      <c r="CGT17" s="301"/>
      <c r="CGU17" s="301"/>
      <c r="CGV17" s="301"/>
      <c r="CGW17" s="301"/>
      <c r="CGX17" s="301"/>
      <c r="CGY17" s="301"/>
      <c r="CGZ17" s="301"/>
      <c r="CHA17" s="301"/>
      <c r="CHB17" s="301"/>
      <c r="CHC17" s="301"/>
      <c r="CHD17" s="301"/>
      <c r="CHE17" s="301"/>
      <c r="CHF17" s="301"/>
      <c r="CHG17" s="301"/>
      <c r="CHH17" s="301"/>
      <c r="CHI17" s="301"/>
      <c r="CHJ17" s="301"/>
      <c r="CHK17" s="301"/>
      <c r="CHL17" s="301"/>
      <c r="CHM17" s="301"/>
      <c r="CHN17" s="301"/>
      <c r="CHO17" s="301"/>
      <c r="CHP17" s="301"/>
      <c r="CHQ17" s="301"/>
      <c r="CHR17" s="301"/>
      <c r="CHS17" s="301"/>
      <c r="CHT17" s="301"/>
      <c r="CHU17" s="301"/>
      <c r="CHV17" s="301"/>
      <c r="CHW17" s="301"/>
      <c r="CHX17" s="301"/>
      <c r="CHY17" s="301"/>
      <c r="CHZ17" s="301"/>
      <c r="CIA17" s="301"/>
      <c r="CIB17" s="301"/>
      <c r="CIC17" s="301"/>
      <c r="CID17" s="301"/>
      <c r="CIE17" s="301"/>
      <c r="CIF17" s="301"/>
      <c r="CIG17" s="301"/>
      <c r="CIH17" s="301"/>
      <c r="CII17" s="301"/>
      <c r="CIJ17" s="301"/>
      <c r="CIK17" s="301"/>
      <c r="CIL17" s="301"/>
      <c r="CIM17" s="301"/>
      <c r="CIN17" s="301"/>
      <c r="CIO17" s="301"/>
      <c r="CIP17" s="301"/>
      <c r="CIQ17" s="301"/>
      <c r="CIR17" s="301"/>
      <c r="CIS17" s="301"/>
      <c r="CIT17" s="301"/>
      <c r="CIU17" s="301"/>
      <c r="CIV17" s="301"/>
      <c r="CIW17" s="301"/>
      <c r="CIX17" s="301"/>
      <c r="CIY17" s="301"/>
      <c r="CIZ17" s="301"/>
      <c r="CJA17" s="301"/>
      <c r="CJB17" s="301"/>
      <c r="CJC17" s="301"/>
      <c r="CJD17" s="301"/>
      <c r="CJE17" s="301"/>
      <c r="CJF17" s="301"/>
      <c r="CJG17" s="301"/>
      <c r="CJH17" s="301"/>
      <c r="CJI17" s="301"/>
      <c r="CJJ17" s="301"/>
      <c r="CJK17" s="301"/>
      <c r="CJL17" s="301"/>
      <c r="CJM17" s="301"/>
      <c r="CJN17" s="301"/>
      <c r="CJO17" s="301"/>
      <c r="CJP17" s="301"/>
      <c r="CJQ17" s="301"/>
      <c r="CJR17" s="301"/>
      <c r="CJS17" s="301"/>
      <c r="CJT17" s="301"/>
      <c r="CJU17" s="301"/>
      <c r="CJV17" s="301"/>
      <c r="CJW17" s="301"/>
      <c r="CJX17" s="301"/>
      <c r="CJY17" s="301"/>
      <c r="CJZ17" s="301"/>
      <c r="CKA17" s="301"/>
      <c r="CKB17" s="301"/>
      <c r="CKC17" s="301"/>
      <c r="CKD17" s="301"/>
      <c r="CKE17" s="301"/>
      <c r="CKF17" s="301"/>
      <c r="CKG17" s="301"/>
      <c r="CKH17" s="301"/>
      <c r="CKI17" s="301"/>
      <c r="CKJ17" s="301"/>
      <c r="CKK17" s="301"/>
      <c r="CKL17" s="301"/>
      <c r="CKM17" s="301"/>
      <c r="CKN17" s="301"/>
      <c r="CKO17" s="301"/>
      <c r="CKP17" s="301"/>
      <c r="CKQ17" s="301"/>
      <c r="CKR17" s="301"/>
      <c r="CKS17" s="301"/>
      <c r="CKT17" s="301"/>
      <c r="CKU17" s="301"/>
      <c r="CKV17" s="301"/>
      <c r="CKW17" s="301"/>
      <c r="CKX17" s="301"/>
      <c r="CKY17" s="301"/>
      <c r="CKZ17" s="301"/>
      <c r="CLA17" s="301"/>
      <c r="CLB17" s="301"/>
      <c r="CLC17" s="301"/>
      <c r="CLD17" s="301"/>
      <c r="CLE17" s="301"/>
      <c r="CLF17" s="301"/>
      <c r="CLG17" s="301"/>
      <c r="CLH17" s="301"/>
      <c r="CLI17" s="301"/>
      <c r="CLJ17" s="301"/>
      <c r="CLK17" s="301"/>
      <c r="CLL17" s="301"/>
      <c r="CLM17" s="301"/>
      <c r="CLN17" s="301"/>
      <c r="CLO17" s="301"/>
      <c r="CLP17" s="301"/>
      <c r="CLQ17" s="301"/>
      <c r="CLR17" s="301"/>
      <c r="CLS17" s="301"/>
      <c r="CLT17" s="301"/>
      <c r="CLU17" s="301"/>
      <c r="CLV17" s="301"/>
      <c r="CLW17" s="301"/>
      <c r="CLX17" s="301"/>
      <c r="CLY17" s="301"/>
      <c r="CLZ17" s="301"/>
      <c r="CMA17" s="301"/>
      <c r="CMB17" s="301"/>
      <c r="CMC17" s="301"/>
      <c r="CMD17" s="301"/>
      <c r="CME17" s="301"/>
      <c r="CMF17" s="301"/>
      <c r="CMG17" s="301"/>
      <c r="CMH17" s="301"/>
      <c r="CMI17" s="301"/>
      <c r="CMJ17" s="301"/>
      <c r="CMK17" s="301"/>
      <c r="CML17" s="301"/>
      <c r="CMM17" s="301"/>
      <c r="CMN17" s="301"/>
      <c r="CMO17" s="301"/>
      <c r="CMP17" s="301"/>
      <c r="CMQ17" s="301"/>
      <c r="CMR17" s="301"/>
      <c r="CMS17" s="301"/>
      <c r="CMT17" s="301"/>
      <c r="CMU17" s="301"/>
      <c r="CMV17" s="301"/>
      <c r="CMW17" s="301"/>
      <c r="CMX17" s="301"/>
      <c r="CMY17" s="301"/>
      <c r="CMZ17" s="301"/>
      <c r="CNA17" s="301"/>
      <c r="CNB17" s="301"/>
      <c r="CNC17" s="301"/>
      <c r="CND17" s="301"/>
      <c r="CNE17" s="301"/>
      <c r="CNF17" s="301"/>
      <c r="CNG17" s="301"/>
      <c r="CNH17" s="301"/>
      <c r="CNI17" s="301"/>
      <c r="CNJ17" s="301"/>
      <c r="CNK17" s="301"/>
      <c r="CNL17" s="301"/>
      <c r="CNM17" s="301"/>
      <c r="CNN17" s="301"/>
      <c r="CNO17" s="301"/>
      <c r="CNP17" s="301"/>
      <c r="CNQ17" s="301"/>
      <c r="CNR17" s="301"/>
      <c r="CNS17" s="301"/>
      <c r="CNT17" s="301"/>
      <c r="CNU17" s="301"/>
      <c r="CNV17" s="301"/>
      <c r="CNW17" s="301"/>
      <c r="CNX17" s="301"/>
      <c r="CNY17" s="301"/>
      <c r="CNZ17" s="301"/>
      <c r="COA17" s="301"/>
      <c r="COB17" s="301"/>
      <c r="COC17" s="301"/>
      <c r="COD17" s="301"/>
      <c r="COE17" s="301"/>
      <c r="COF17" s="301"/>
      <c r="COG17" s="301"/>
      <c r="COH17" s="301"/>
      <c r="COI17" s="301"/>
      <c r="COJ17" s="301"/>
      <c r="COK17" s="301"/>
      <c r="COL17" s="301"/>
      <c r="COM17" s="301"/>
      <c r="CON17" s="301"/>
      <c r="COO17" s="301"/>
      <c r="COP17" s="301"/>
      <c r="COQ17" s="301"/>
      <c r="COR17" s="301"/>
      <c r="COS17" s="301"/>
      <c r="COT17" s="301"/>
      <c r="COU17" s="301"/>
      <c r="COV17" s="301"/>
      <c r="COW17" s="301"/>
      <c r="COX17" s="301"/>
      <c r="COY17" s="301"/>
      <c r="COZ17" s="301"/>
      <c r="CPA17" s="301"/>
      <c r="CPB17" s="301"/>
      <c r="CPC17" s="301"/>
      <c r="CPD17" s="301"/>
      <c r="CPE17" s="301"/>
      <c r="CPF17" s="301"/>
      <c r="CPG17" s="301"/>
      <c r="CPH17" s="301"/>
      <c r="CPI17" s="301"/>
      <c r="CPJ17" s="301"/>
      <c r="CPK17" s="301"/>
      <c r="CPL17" s="301"/>
      <c r="CPM17" s="301"/>
      <c r="CPN17" s="301"/>
      <c r="CPO17" s="301"/>
      <c r="CPP17" s="301"/>
      <c r="CPQ17" s="301"/>
      <c r="CPR17" s="301"/>
      <c r="CPS17" s="301"/>
      <c r="CPT17" s="301"/>
      <c r="CPU17" s="301"/>
      <c r="CPV17" s="301"/>
      <c r="CPW17" s="301"/>
      <c r="CPX17" s="301"/>
      <c r="CPY17" s="301"/>
      <c r="CPZ17" s="301"/>
      <c r="CQA17" s="301"/>
      <c r="CQB17" s="301"/>
      <c r="CQC17" s="301"/>
      <c r="CQD17" s="301"/>
      <c r="CQE17" s="301"/>
      <c r="CQF17" s="301"/>
      <c r="CQG17" s="301"/>
      <c r="CQH17" s="301"/>
      <c r="CQI17" s="301"/>
      <c r="CQJ17" s="301"/>
      <c r="CQK17" s="301"/>
      <c r="CQL17" s="301"/>
      <c r="CQM17" s="301"/>
      <c r="CQN17" s="301"/>
      <c r="CQO17" s="301"/>
      <c r="CQP17" s="301"/>
      <c r="CQQ17" s="301"/>
      <c r="CQR17" s="301"/>
      <c r="CQS17" s="301"/>
      <c r="CQT17" s="301"/>
      <c r="CQU17" s="301"/>
      <c r="CQV17" s="301"/>
      <c r="CQW17" s="301"/>
      <c r="CQX17" s="301"/>
      <c r="CQY17" s="301"/>
      <c r="CQZ17" s="301"/>
      <c r="CRA17" s="301"/>
      <c r="CRB17" s="301"/>
      <c r="CRC17" s="301"/>
      <c r="CRD17" s="301"/>
      <c r="CRE17" s="301"/>
      <c r="CRF17" s="301"/>
      <c r="CRG17" s="301"/>
      <c r="CRH17" s="301"/>
      <c r="CRI17" s="301"/>
      <c r="CRJ17" s="301"/>
      <c r="CRK17" s="301"/>
      <c r="CRL17" s="301"/>
      <c r="CRM17" s="301"/>
      <c r="CRN17" s="301"/>
      <c r="CRO17" s="301"/>
      <c r="CRP17" s="301"/>
      <c r="CRQ17" s="301"/>
      <c r="CRR17" s="301"/>
      <c r="CRS17" s="301"/>
      <c r="CRT17" s="301"/>
      <c r="CRU17" s="301"/>
      <c r="CRV17" s="301"/>
      <c r="CRW17" s="301"/>
      <c r="CRX17" s="301"/>
      <c r="CRY17" s="301"/>
      <c r="CRZ17" s="301"/>
      <c r="CSA17" s="301"/>
      <c r="CSB17" s="301"/>
      <c r="CSC17" s="301"/>
      <c r="CSD17" s="301"/>
      <c r="CSE17" s="301"/>
      <c r="CSF17" s="301"/>
      <c r="CSG17" s="301"/>
      <c r="CSH17" s="301"/>
      <c r="CSI17" s="301"/>
      <c r="CSJ17" s="301"/>
      <c r="CSK17" s="301"/>
      <c r="CSL17" s="301"/>
      <c r="CSM17" s="301"/>
      <c r="CSN17" s="301"/>
      <c r="CSO17" s="301"/>
      <c r="CSP17" s="301"/>
      <c r="CSQ17" s="301"/>
      <c r="CSR17" s="301"/>
      <c r="CSS17" s="301"/>
      <c r="CST17" s="301"/>
      <c r="CSU17" s="301"/>
      <c r="CSV17" s="301"/>
      <c r="CSW17" s="301"/>
      <c r="CSX17" s="301"/>
      <c r="CSY17" s="301"/>
      <c r="CSZ17" s="301"/>
      <c r="CTA17" s="301"/>
      <c r="CTB17" s="301"/>
      <c r="CTC17" s="301"/>
      <c r="CTD17" s="301"/>
      <c r="CTE17" s="301"/>
      <c r="CTF17" s="301"/>
      <c r="CTG17" s="301"/>
      <c r="CTH17" s="301"/>
      <c r="CTI17" s="301"/>
      <c r="CTJ17" s="301"/>
      <c r="CTK17" s="301"/>
      <c r="CTL17" s="301"/>
      <c r="CTM17" s="301"/>
      <c r="CTN17" s="301"/>
      <c r="CTO17" s="301"/>
      <c r="CTP17" s="301"/>
      <c r="CTQ17" s="301"/>
      <c r="CTR17" s="301"/>
      <c r="CTS17" s="301"/>
      <c r="CTT17" s="301"/>
      <c r="CTU17" s="301"/>
      <c r="CTV17" s="301"/>
      <c r="CTW17" s="301"/>
      <c r="CTX17" s="301"/>
      <c r="CTY17" s="301"/>
      <c r="CTZ17" s="301"/>
      <c r="CUA17" s="301"/>
      <c r="CUB17" s="301"/>
      <c r="CUC17" s="301"/>
      <c r="CUD17" s="301"/>
      <c r="CUE17" s="301"/>
      <c r="CUF17" s="301"/>
      <c r="CUG17" s="301"/>
      <c r="CUH17" s="301"/>
      <c r="CUI17" s="301"/>
      <c r="CUJ17" s="301"/>
      <c r="CUK17" s="301"/>
      <c r="CUL17" s="301"/>
      <c r="CUM17" s="301"/>
      <c r="CUN17" s="301"/>
      <c r="CUO17" s="301"/>
      <c r="CUP17" s="301"/>
      <c r="CUQ17" s="301"/>
      <c r="CUR17" s="301"/>
      <c r="CUS17" s="301"/>
      <c r="CUT17" s="301"/>
      <c r="CUU17" s="301"/>
      <c r="CUV17" s="301"/>
      <c r="CUW17" s="301"/>
      <c r="CUX17" s="301"/>
      <c r="CUY17" s="301"/>
      <c r="CUZ17" s="301"/>
      <c r="CVA17" s="301"/>
      <c r="CVB17" s="301"/>
      <c r="CVC17" s="301"/>
      <c r="CVD17" s="301"/>
      <c r="CVE17" s="301"/>
      <c r="CVF17" s="301"/>
      <c r="CVG17" s="301"/>
      <c r="CVH17" s="301"/>
      <c r="CVI17" s="301"/>
      <c r="CVJ17" s="301"/>
      <c r="CVK17" s="301"/>
      <c r="CVL17" s="301"/>
      <c r="CVM17" s="301"/>
      <c r="CVN17" s="301"/>
      <c r="CVO17" s="301"/>
      <c r="CVP17" s="301"/>
      <c r="CVQ17" s="301"/>
      <c r="CVR17" s="301"/>
      <c r="CVS17" s="301"/>
      <c r="CVT17" s="301"/>
      <c r="CVU17" s="301"/>
      <c r="CVV17" s="301"/>
      <c r="CVW17" s="301"/>
      <c r="CVX17" s="301"/>
      <c r="CVY17" s="301"/>
      <c r="CVZ17" s="301"/>
      <c r="CWA17" s="301"/>
      <c r="CWB17" s="301"/>
      <c r="CWC17" s="301"/>
      <c r="CWD17" s="301"/>
      <c r="CWE17" s="301"/>
      <c r="CWF17" s="301"/>
      <c r="CWG17" s="301"/>
      <c r="CWH17" s="301"/>
      <c r="CWI17" s="301"/>
      <c r="CWJ17" s="301"/>
      <c r="CWK17" s="301"/>
      <c r="CWL17" s="301"/>
      <c r="CWM17" s="301"/>
      <c r="CWN17" s="301"/>
      <c r="CWO17" s="301"/>
      <c r="CWP17" s="301"/>
      <c r="CWQ17" s="301"/>
      <c r="CWR17" s="301"/>
      <c r="CWS17" s="301"/>
      <c r="CWT17" s="301"/>
      <c r="CWU17" s="301"/>
      <c r="CWV17" s="301"/>
      <c r="CWW17" s="301"/>
      <c r="CWX17" s="301"/>
      <c r="CWY17" s="301"/>
      <c r="CWZ17" s="301"/>
      <c r="CXA17" s="301"/>
      <c r="CXB17" s="301"/>
      <c r="CXC17" s="301"/>
      <c r="CXD17" s="301"/>
      <c r="CXE17" s="301"/>
      <c r="CXF17" s="301"/>
      <c r="CXG17" s="301"/>
      <c r="CXH17" s="301"/>
      <c r="CXI17" s="301"/>
      <c r="CXJ17" s="301"/>
      <c r="CXK17" s="301"/>
      <c r="CXL17" s="301"/>
      <c r="CXM17" s="301"/>
      <c r="CXN17" s="301"/>
      <c r="CXO17" s="301"/>
      <c r="CXP17" s="301"/>
      <c r="CXQ17" s="301"/>
      <c r="CXR17" s="301"/>
      <c r="CXS17" s="301"/>
      <c r="CXT17" s="301"/>
      <c r="CXU17" s="301"/>
      <c r="CXV17" s="301"/>
      <c r="CXW17" s="301"/>
      <c r="CXX17" s="301"/>
      <c r="CXY17" s="301"/>
      <c r="CXZ17" s="301"/>
      <c r="CYA17" s="301"/>
      <c r="CYB17" s="301"/>
      <c r="CYC17" s="301"/>
      <c r="CYD17" s="301"/>
      <c r="CYE17" s="301"/>
      <c r="CYF17" s="301"/>
      <c r="CYG17" s="301"/>
      <c r="CYH17" s="301"/>
      <c r="CYI17" s="301"/>
      <c r="CYJ17" s="301"/>
      <c r="CYK17" s="301"/>
      <c r="CYL17" s="301"/>
      <c r="CYM17" s="301"/>
      <c r="CYN17" s="301"/>
      <c r="CYO17" s="301"/>
      <c r="CYP17" s="301"/>
      <c r="CYQ17" s="301"/>
      <c r="CYR17" s="301"/>
      <c r="CYS17" s="301"/>
      <c r="CYT17" s="301"/>
      <c r="CYU17" s="301"/>
      <c r="CYV17" s="301"/>
      <c r="CYW17" s="301"/>
      <c r="CYX17" s="301"/>
      <c r="CYY17" s="301"/>
      <c r="CYZ17" s="301"/>
      <c r="CZA17" s="301"/>
      <c r="CZB17" s="301"/>
      <c r="CZC17" s="301"/>
      <c r="CZD17" s="301"/>
      <c r="CZE17" s="301"/>
      <c r="CZF17" s="301"/>
      <c r="CZG17" s="301"/>
      <c r="CZH17" s="301"/>
      <c r="CZI17" s="301"/>
      <c r="CZJ17" s="301"/>
      <c r="CZK17" s="301"/>
      <c r="CZL17" s="301"/>
      <c r="CZM17" s="301"/>
      <c r="CZN17" s="301"/>
      <c r="CZO17" s="301"/>
      <c r="CZP17" s="301"/>
      <c r="CZQ17" s="301"/>
      <c r="CZR17" s="301"/>
      <c r="CZS17" s="301"/>
      <c r="CZT17" s="301"/>
      <c r="CZU17" s="301"/>
      <c r="CZV17" s="301"/>
      <c r="CZW17" s="301"/>
      <c r="CZX17" s="301"/>
      <c r="CZY17" s="301"/>
      <c r="CZZ17" s="301"/>
      <c r="DAA17" s="301"/>
      <c r="DAB17" s="301"/>
      <c r="DAC17" s="301"/>
      <c r="DAD17" s="301"/>
      <c r="DAE17" s="301"/>
      <c r="DAF17" s="301"/>
      <c r="DAG17" s="301"/>
      <c r="DAH17" s="301"/>
      <c r="DAI17" s="301"/>
      <c r="DAJ17" s="301"/>
      <c r="DAK17" s="301"/>
      <c r="DAL17" s="301"/>
      <c r="DAM17" s="301"/>
      <c r="DAN17" s="301"/>
      <c r="DAO17" s="301"/>
      <c r="DAP17" s="301"/>
      <c r="DAQ17" s="301"/>
      <c r="DAR17" s="301"/>
      <c r="DAS17" s="301"/>
      <c r="DAT17" s="301"/>
      <c r="DAU17" s="301"/>
      <c r="DAV17" s="301"/>
      <c r="DAW17" s="301"/>
      <c r="DAX17" s="301"/>
      <c r="DAY17" s="301"/>
      <c r="DAZ17" s="301"/>
      <c r="DBA17" s="301"/>
      <c r="DBB17" s="301"/>
      <c r="DBC17" s="301"/>
      <c r="DBD17" s="301"/>
      <c r="DBE17" s="301"/>
      <c r="DBF17" s="301"/>
      <c r="DBG17" s="301"/>
      <c r="DBH17" s="301"/>
      <c r="DBI17" s="301"/>
      <c r="DBJ17" s="301"/>
      <c r="DBK17" s="301"/>
      <c r="DBL17" s="301"/>
      <c r="DBM17" s="301"/>
      <c r="DBN17" s="301"/>
      <c r="DBO17" s="301"/>
      <c r="DBP17" s="301"/>
      <c r="DBQ17" s="301"/>
      <c r="DBR17" s="301"/>
      <c r="DBS17" s="301"/>
      <c r="DBT17" s="301"/>
      <c r="DBU17" s="301"/>
      <c r="DBV17" s="301"/>
      <c r="DBW17" s="301"/>
      <c r="DBX17" s="301"/>
      <c r="DBY17" s="301"/>
      <c r="DBZ17" s="301"/>
      <c r="DCA17" s="301"/>
      <c r="DCB17" s="301"/>
      <c r="DCC17" s="301"/>
      <c r="DCD17" s="301"/>
      <c r="DCE17" s="301"/>
      <c r="DCF17" s="301"/>
      <c r="DCG17" s="301"/>
      <c r="DCH17" s="301"/>
      <c r="DCI17" s="301"/>
      <c r="DCJ17" s="301"/>
      <c r="DCK17" s="301"/>
      <c r="DCL17" s="301"/>
      <c r="DCM17" s="301"/>
      <c r="DCN17" s="301"/>
      <c r="DCO17" s="301"/>
      <c r="DCP17" s="301"/>
      <c r="DCQ17" s="301"/>
      <c r="DCR17" s="301"/>
      <c r="DCS17" s="301"/>
      <c r="DCT17" s="301"/>
      <c r="DCU17" s="301"/>
      <c r="DCV17" s="301"/>
      <c r="DCW17" s="301"/>
      <c r="DCX17" s="301"/>
      <c r="DCY17" s="301"/>
      <c r="DCZ17" s="301"/>
      <c r="DDA17" s="301"/>
      <c r="DDB17" s="301"/>
      <c r="DDC17" s="301"/>
      <c r="DDD17" s="301"/>
      <c r="DDE17" s="301"/>
      <c r="DDF17" s="301"/>
      <c r="DDG17" s="301"/>
      <c r="DDH17" s="301"/>
      <c r="DDI17" s="301"/>
      <c r="DDJ17" s="301"/>
      <c r="DDK17" s="301"/>
      <c r="DDL17" s="301"/>
      <c r="DDM17" s="301"/>
      <c r="DDN17" s="301"/>
      <c r="DDO17" s="301"/>
      <c r="DDP17" s="301"/>
      <c r="DDQ17" s="301"/>
      <c r="DDR17" s="301"/>
      <c r="DDS17" s="301"/>
      <c r="DDT17" s="301"/>
      <c r="DDU17" s="301"/>
      <c r="DDV17" s="301"/>
      <c r="DDW17" s="301"/>
      <c r="DDX17" s="301"/>
      <c r="DDY17" s="301"/>
      <c r="DDZ17" s="301"/>
      <c r="DEA17" s="301"/>
      <c r="DEB17" s="301"/>
      <c r="DEC17" s="301"/>
      <c r="DED17" s="301"/>
      <c r="DEE17" s="301"/>
      <c r="DEF17" s="301"/>
      <c r="DEG17" s="301"/>
      <c r="DEH17" s="301"/>
      <c r="DEI17" s="301"/>
      <c r="DEJ17" s="301"/>
      <c r="DEK17" s="301"/>
      <c r="DEL17" s="301"/>
      <c r="DEM17" s="301"/>
      <c r="DEN17" s="301"/>
      <c r="DEO17" s="301"/>
      <c r="DEP17" s="301"/>
      <c r="DEQ17" s="301"/>
      <c r="DER17" s="301"/>
      <c r="DES17" s="301"/>
      <c r="DET17" s="301"/>
      <c r="DEU17" s="301"/>
      <c r="DEV17" s="301"/>
      <c r="DEW17" s="301"/>
      <c r="DEX17" s="301"/>
      <c r="DEY17" s="301"/>
      <c r="DEZ17" s="301"/>
      <c r="DFA17" s="301"/>
      <c r="DFB17" s="301"/>
      <c r="DFC17" s="301"/>
      <c r="DFD17" s="301"/>
      <c r="DFE17" s="301"/>
      <c r="DFF17" s="301"/>
      <c r="DFG17" s="301"/>
      <c r="DFH17" s="301"/>
      <c r="DFI17" s="301"/>
      <c r="DFJ17" s="301"/>
      <c r="DFK17" s="301"/>
      <c r="DFL17" s="301"/>
      <c r="DFM17" s="301"/>
      <c r="DFN17" s="301"/>
      <c r="DFO17" s="301"/>
      <c r="DFP17" s="301"/>
      <c r="DFQ17" s="301"/>
      <c r="DFR17" s="301"/>
      <c r="DFS17" s="301"/>
      <c r="DFT17" s="301"/>
      <c r="DFU17" s="301"/>
      <c r="DFV17" s="301"/>
      <c r="DFW17" s="301"/>
      <c r="DFX17" s="301"/>
      <c r="DFY17" s="301"/>
      <c r="DFZ17" s="301"/>
      <c r="DGA17" s="301"/>
      <c r="DGB17" s="301"/>
      <c r="DGC17" s="301"/>
      <c r="DGD17" s="301"/>
      <c r="DGE17" s="301"/>
      <c r="DGF17" s="301"/>
      <c r="DGG17" s="301"/>
      <c r="DGH17" s="301"/>
      <c r="DGI17" s="301"/>
      <c r="DGJ17" s="301"/>
      <c r="DGK17" s="301"/>
      <c r="DGL17" s="301"/>
      <c r="DGM17" s="301"/>
      <c r="DGN17" s="301"/>
      <c r="DGO17" s="301"/>
      <c r="DGP17" s="301"/>
      <c r="DGQ17" s="301"/>
      <c r="DGR17" s="301"/>
      <c r="DGS17" s="301"/>
      <c r="DGT17" s="301"/>
      <c r="DGU17" s="301"/>
      <c r="DGV17" s="301"/>
      <c r="DGW17" s="301"/>
      <c r="DGX17" s="301"/>
      <c r="DGY17" s="301"/>
      <c r="DGZ17" s="301"/>
      <c r="DHA17" s="301"/>
      <c r="DHB17" s="301"/>
      <c r="DHC17" s="301"/>
      <c r="DHD17" s="301"/>
      <c r="DHE17" s="301"/>
      <c r="DHF17" s="301"/>
      <c r="DHG17" s="301"/>
      <c r="DHH17" s="301"/>
      <c r="DHI17" s="301"/>
      <c r="DHJ17" s="301"/>
      <c r="DHK17" s="301"/>
      <c r="DHL17" s="301"/>
      <c r="DHM17" s="301"/>
      <c r="DHN17" s="301"/>
      <c r="DHO17" s="301"/>
      <c r="DHP17" s="301"/>
      <c r="DHQ17" s="301"/>
      <c r="DHR17" s="301"/>
      <c r="DHS17" s="301"/>
      <c r="DHT17" s="301"/>
      <c r="DHU17" s="301"/>
      <c r="DHV17" s="301"/>
      <c r="DHW17" s="301"/>
      <c r="DHX17" s="301"/>
      <c r="DHY17" s="301"/>
      <c r="DHZ17" s="301"/>
      <c r="DIA17" s="301"/>
      <c r="DIB17" s="301"/>
      <c r="DIC17" s="301"/>
      <c r="DID17" s="301"/>
      <c r="DIE17" s="301"/>
      <c r="DIF17" s="301"/>
      <c r="DIG17" s="301"/>
      <c r="DIH17" s="301"/>
      <c r="DII17" s="301"/>
      <c r="DIJ17" s="301"/>
      <c r="DIK17" s="301"/>
      <c r="DIL17" s="301"/>
      <c r="DIM17" s="301"/>
      <c r="DIN17" s="301"/>
      <c r="DIO17" s="301"/>
      <c r="DIP17" s="301"/>
      <c r="DIQ17" s="301"/>
      <c r="DIR17" s="301"/>
      <c r="DIS17" s="301"/>
      <c r="DIT17" s="301"/>
      <c r="DIU17" s="301"/>
      <c r="DIV17" s="301"/>
      <c r="DIW17" s="301"/>
      <c r="DIX17" s="301"/>
      <c r="DIY17" s="301"/>
      <c r="DIZ17" s="301"/>
      <c r="DJA17" s="301"/>
      <c r="DJB17" s="301"/>
      <c r="DJC17" s="301"/>
      <c r="DJD17" s="301"/>
      <c r="DJE17" s="301"/>
      <c r="DJF17" s="301"/>
      <c r="DJG17" s="301"/>
      <c r="DJH17" s="301"/>
      <c r="DJI17" s="301"/>
      <c r="DJJ17" s="301"/>
      <c r="DJK17" s="301"/>
      <c r="DJL17" s="301"/>
      <c r="DJM17" s="301"/>
      <c r="DJN17" s="301"/>
      <c r="DJO17" s="301"/>
      <c r="DJP17" s="301"/>
      <c r="DJQ17" s="301"/>
      <c r="DJR17" s="301"/>
      <c r="DJS17" s="301"/>
      <c r="DJT17" s="301"/>
      <c r="DJU17" s="301"/>
      <c r="DJV17" s="301"/>
      <c r="DJW17" s="301"/>
      <c r="DJX17" s="301"/>
      <c r="DJY17" s="301"/>
      <c r="DJZ17" s="301"/>
      <c r="DKA17" s="301"/>
      <c r="DKB17" s="301"/>
      <c r="DKC17" s="301"/>
      <c r="DKD17" s="301"/>
      <c r="DKE17" s="301"/>
      <c r="DKF17" s="301"/>
      <c r="DKG17" s="301"/>
      <c r="DKH17" s="301"/>
      <c r="DKI17" s="301"/>
      <c r="DKJ17" s="301"/>
      <c r="DKK17" s="301"/>
      <c r="DKL17" s="301"/>
      <c r="DKM17" s="301"/>
      <c r="DKN17" s="301"/>
      <c r="DKO17" s="301"/>
      <c r="DKP17" s="301"/>
      <c r="DKQ17" s="301"/>
      <c r="DKR17" s="301"/>
      <c r="DKS17" s="301"/>
      <c r="DKT17" s="301"/>
      <c r="DKU17" s="301"/>
      <c r="DKV17" s="301"/>
      <c r="DKW17" s="301"/>
      <c r="DKX17" s="301"/>
      <c r="DKY17" s="301"/>
      <c r="DKZ17" s="301"/>
      <c r="DLA17" s="301"/>
      <c r="DLB17" s="301"/>
      <c r="DLC17" s="301"/>
      <c r="DLD17" s="301"/>
      <c r="DLE17" s="301"/>
      <c r="DLF17" s="301"/>
      <c r="DLG17" s="301"/>
      <c r="DLH17" s="301"/>
      <c r="DLI17" s="301"/>
      <c r="DLJ17" s="301"/>
      <c r="DLK17" s="301"/>
      <c r="DLL17" s="301"/>
      <c r="DLM17" s="301"/>
      <c r="DLN17" s="301"/>
      <c r="DLO17" s="301"/>
      <c r="DLP17" s="301"/>
      <c r="DLQ17" s="301"/>
      <c r="DLR17" s="301"/>
      <c r="DLS17" s="301"/>
      <c r="DLT17" s="301"/>
      <c r="DLU17" s="301"/>
      <c r="DLV17" s="301"/>
      <c r="DLW17" s="301"/>
      <c r="DLX17" s="301"/>
      <c r="DLY17" s="301"/>
      <c r="DLZ17" s="301"/>
      <c r="DMA17" s="301"/>
      <c r="DMB17" s="301"/>
      <c r="DMC17" s="301"/>
      <c r="DMD17" s="301"/>
      <c r="DME17" s="301"/>
      <c r="DMF17" s="301"/>
      <c r="DMG17" s="301"/>
      <c r="DMH17" s="301"/>
      <c r="DMI17" s="301"/>
      <c r="DMJ17" s="301"/>
      <c r="DMK17" s="301"/>
      <c r="DML17" s="301"/>
      <c r="DMM17" s="301"/>
      <c r="DMN17" s="301"/>
      <c r="DMO17" s="301"/>
      <c r="DMP17" s="301"/>
      <c r="DMQ17" s="301"/>
      <c r="DMR17" s="301"/>
      <c r="DMS17" s="301"/>
      <c r="DMT17" s="301"/>
      <c r="DMU17" s="301"/>
      <c r="DMV17" s="301"/>
      <c r="DMW17" s="301"/>
      <c r="DMX17" s="301"/>
      <c r="DMY17" s="301"/>
      <c r="DMZ17" s="301"/>
      <c r="DNA17" s="301"/>
      <c r="DNB17" s="301"/>
      <c r="DNC17" s="301"/>
      <c r="DND17" s="301"/>
      <c r="DNE17" s="301"/>
      <c r="DNF17" s="301"/>
      <c r="DNG17" s="301"/>
      <c r="DNH17" s="301"/>
      <c r="DNI17" s="301"/>
      <c r="DNJ17" s="301"/>
      <c r="DNK17" s="301"/>
      <c r="DNL17" s="301"/>
      <c r="DNM17" s="301"/>
      <c r="DNN17" s="301"/>
      <c r="DNO17" s="301"/>
      <c r="DNP17" s="301"/>
      <c r="DNQ17" s="301"/>
      <c r="DNR17" s="301"/>
      <c r="DNS17" s="301"/>
      <c r="DNT17" s="301"/>
      <c r="DNU17" s="301"/>
      <c r="DNV17" s="301"/>
      <c r="DNW17" s="301"/>
      <c r="DNX17" s="301"/>
      <c r="DNY17" s="301"/>
      <c r="DNZ17" s="301"/>
      <c r="DOA17" s="301"/>
      <c r="DOB17" s="301"/>
      <c r="DOC17" s="301"/>
      <c r="DOD17" s="301"/>
      <c r="DOE17" s="301"/>
      <c r="DOF17" s="301"/>
      <c r="DOG17" s="301"/>
      <c r="DOH17" s="301"/>
      <c r="DOI17" s="301"/>
      <c r="DOJ17" s="301"/>
      <c r="DOK17" s="301"/>
      <c r="DOL17" s="301"/>
      <c r="DOM17" s="301"/>
      <c r="DON17" s="301"/>
      <c r="DOO17" s="301"/>
      <c r="DOP17" s="301"/>
      <c r="DOQ17" s="301"/>
      <c r="DOR17" s="301"/>
      <c r="DOS17" s="301"/>
      <c r="DOT17" s="301"/>
      <c r="DOU17" s="301"/>
      <c r="DOV17" s="301"/>
      <c r="DOW17" s="301"/>
      <c r="DOX17" s="301"/>
      <c r="DOY17" s="301"/>
      <c r="DOZ17" s="301"/>
      <c r="DPA17" s="301"/>
      <c r="DPB17" s="301"/>
      <c r="DPC17" s="301"/>
      <c r="DPD17" s="301"/>
      <c r="DPE17" s="301"/>
      <c r="DPF17" s="301"/>
      <c r="DPG17" s="301"/>
      <c r="DPH17" s="301"/>
      <c r="DPI17" s="301"/>
      <c r="DPJ17" s="301"/>
      <c r="DPK17" s="301"/>
      <c r="DPL17" s="301"/>
      <c r="DPM17" s="301"/>
      <c r="DPN17" s="301"/>
      <c r="DPO17" s="301"/>
      <c r="DPP17" s="301"/>
      <c r="DPQ17" s="301"/>
      <c r="DPR17" s="301"/>
      <c r="DPS17" s="301"/>
      <c r="DPT17" s="301"/>
      <c r="DPU17" s="301"/>
      <c r="DPV17" s="301"/>
      <c r="DPW17" s="301"/>
      <c r="DPX17" s="301"/>
      <c r="DPY17" s="301"/>
      <c r="DPZ17" s="301"/>
      <c r="DQA17" s="301"/>
      <c r="DQB17" s="301"/>
      <c r="DQC17" s="301"/>
      <c r="DQD17" s="301"/>
      <c r="DQE17" s="301"/>
      <c r="DQF17" s="301"/>
      <c r="DQG17" s="301"/>
      <c r="DQH17" s="301"/>
      <c r="DQI17" s="301"/>
      <c r="DQJ17" s="301"/>
      <c r="DQK17" s="301"/>
      <c r="DQL17" s="301"/>
      <c r="DQM17" s="301"/>
      <c r="DQN17" s="301"/>
      <c r="DQO17" s="301"/>
      <c r="DQP17" s="301"/>
      <c r="DQQ17" s="301"/>
      <c r="DQR17" s="301"/>
      <c r="DQS17" s="301"/>
      <c r="DQT17" s="301"/>
      <c r="DQU17" s="301"/>
      <c r="DQV17" s="301"/>
      <c r="DQW17" s="301"/>
      <c r="DQX17" s="301"/>
      <c r="DQY17" s="301"/>
      <c r="DQZ17" s="301"/>
      <c r="DRA17" s="301"/>
      <c r="DRB17" s="301"/>
      <c r="DRC17" s="301"/>
      <c r="DRD17" s="301"/>
      <c r="DRE17" s="301"/>
      <c r="DRF17" s="301"/>
      <c r="DRG17" s="301"/>
      <c r="DRH17" s="301"/>
      <c r="DRI17" s="301"/>
      <c r="DRJ17" s="301"/>
      <c r="DRK17" s="301"/>
      <c r="DRL17" s="301"/>
      <c r="DRM17" s="301"/>
      <c r="DRN17" s="301"/>
      <c r="DRO17" s="301"/>
      <c r="DRP17" s="301"/>
      <c r="DRQ17" s="301"/>
      <c r="DRR17" s="301"/>
      <c r="DRS17" s="301"/>
      <c r="DRT17" s="301"/>
      <c r="DRU17" s="301"/>
      <c r="DRV17" s="301"/>
      <c r="DRW17" s="301"/>
      <c r="DRX17" s="301"/>
      <c r="DRY17" s="301"/>
      <c r="DRZ17" s="301"/>
      <c r="DSA17" s="301"/>
      <c r="DSB17" s="301"/>
      <c r="DSC17" s="301"/>
      <c r="DSD17" s="301"/>
      <c r="DSE17" s="301"/>
      <c r="DSF17" s="301"/>
      <c r="DSG17" s="301"/>
      <c r="DSH17" s="301"/>
      <c r="DSI17" s="301"/>
      <c r="DSJ17" s="301"/>
      <c r="DSK17" s="301"/>
      <c r="DSL17" s="301"/>
      <c r="DSM17" s="301"/>
      <c r="DSN17" s="301"/>
      <c r="DSO17" s="301"/>
      <c r="DSP17" s="301"/>
      <c r="DSQ17" s="301"/>
      <c r="DSR17" s="301"/>
      <c r="DSS17" s="301"/>
      <c r="DST17" s="301"/>
      <c r="DSU17" s="301"/>
      <c r="DSV17" s="301"/>
      <c r="DSW17" s="301"/>
      <c r="DSX17" s="301"/>
      <c r="DSY17" s="301"/>
      <c r="DSZ17" s="301"/>
      <c r="DTA17" s="301"/>
      <c r="DTB17" s="301"/>
      <c r="DTC17" s="301"/>
      <c r="DTD17" s="301"/>
      <c r="DTE17" s="301"/>
      <c r="DTF17" s="301"/>
      <c r="DTG17" s="301"/>
      <c r="DTH17" s="301"/>
      <c r="DTI17" s="301"/>
      <c r="DTJ17" s="301"/>
      <c r="DTK17" s="301"/>
      <c r="DTL17" s="301"/>
      <c r="DTM17" s="301"/>
      <c r="DTN17" s="301"/>
      <c r="DTO17" s="301"/>
      <c r="DTP17" s="301"/>
      <c r="DTQ17" s="301"/>
      <c r="DTR17" s="301"/>
      <c r="DTS17" s="301"/>
      <c r="DTT17" s="301"/>
      <c r="DTU17" s="301"/>
      <c r="DTV17" s="301"/>
      <c r="DTW17" s="301"/>
      <c r="DTX17" s="301"/>
      <c r="DTY17" s="301"/>
      <c r="DTZ17" s="301"/>
      <c r="DUA17" s="301"/>
      <c r="DUB17" s="301"/>
      <c r="DUC17" s="301"/>
      <c r="DUD17" s="301"/>
      <c r="DUE17" s="301"/>
      <c r="DUF17" s="301"/>
      <c r="DUG17" s="301"/>
      <c r="DUH17" s="301"/>
      <c r="DUI17" s="301"/>
      <c r="DUJ17" s="301"/>
      <c r="DUK17" s="301"/>
      <c r="DUL17" s="301"/>
      <c r="DUM17" s="301"/>
      <c r="DUN17" s="301"/>
      <c r="DUO17" s="301"/>
      <c r="DUP17" s="301"/>
      <c r="DUQ17" s="301"/>
      <c r="DUR17" s="301"/>
      <c r="DUS17" s="301"/>
      <c r="DUT17" s="301"/>
      <c r="DUU17" s="301"/>
      <c r="DUV17" s="301"/>
      <c r="DUW17" s="301"/>
      <c r="DUX17" s="301"/>
      <c r="DUY17" s="301"/>
      <c r="DUZ17" s="301"/>
      <c r="DVA17" s="301"/>
      <c r="DVB17" s="301"/>
      <c r="DVC17" s="301"/>
      <c r="DVD17" s="301"/>
      <c r="DVE17" s="301"/>
      <c r="DVF17" s="301"/>
      <c r="DVG17" s="301"/>
      <c r="DVH17" s="301"/>
      <c r="DVI17" s="301"/>
      <c r="DVJ17" s="301"/>
      <c r="DVK17" s="301"/>
      <c r="DVL17" s="301"/>
      <c r="DVM17" s="301"/>
      <c r="DVN17" s="301"/>
      <c r="DVO17" s="301"/>
      <c r="DVP17" s="301"/>
      <c r="DVQ17" s="301"/>
      <c r="DVR17" s="301"/>
      <c r="DVS17" s="301"/>
      <c r="DVT17" s="301"/>
      <c r="DVU17" s="301"/>
      <c r="DVV17" s="301"/>
      <c r="DVW17" s="301"/>
      <c r="DVX17" s="301"/>
      <c r="DVY17" s="301"/>
      <c r="DVZ17" s="301"/>
      <c r="DWA17" s="301"/>
      <c r="DWB17" s="301"/>
      <c r="DWC17" s="301"/>
      <c r="DWD17" s="301"/>
      <c r="DWE17" s="301"/>
      <c r="DWF17" s="301"/>
      <c r="DWG17" s="301"/>
      <c r="DWH17" s="301"/>
      <c r="DWI17" s="301"/>
      <c r="DWJ17" s="301"/>
      <c r="DWK17" s="301"/>
      <c r="DWL17" s="301"/>
      <c r="DWM17" s="301"/>
      <c r="DWN17" s="301"/>
      <c r="DWO17" s="301"/>
      <c r="DWP17" s="301"/>
      <c r="DWQ17" s="301"/>
      <c r="DWR17" s="301"/>
      <c r="DWS17" s="301"/>
      <c r="DWT17" s="301"/>
      <c r="DWU17" s="301"/>
      <c r="DWV17" s="301"/>
      <c r="DWW17" s="301"/>
      <c r="DWX17" s="301"/>
      <c r="DWY17" s="301"/>
      <c r="DWZ17" s="301"/>
      <c r="DXA17" s="301"/>
      <c r="DXB17" s="301"/>
      <c r="DXC17" s="301"/>
      <c r="DXD17" s="301"/>
      <c r="DXE17" s="301"/>
      <c r="DXF17" s="301"/>
      <c r="DXG17" s="301"/>
      <c r="DXH17" s="301"/>
      <c r="DXI17" s="301"/>
      <c r="DXJ17" s="301"/>
      <c r="DXK17" s="301"/>
      <c r="DXL17" s="301"/>
      <c r="DXM17" s="301"/>
      <c r="DXN17" s="301"/>
      <c r="DXO17" s="301"/>
      <c r="DXP17" s="301"/>
      <c r="DXQ17" s="301"/>
      <c r="DXR17" s="301"/>
      <c r="DXS17" s="301"/>
      <c r="DXT17" s="301"/>
      <c r="DXU17" s="301"/>
      <c r="DXV17" s="301"/>
      <c r="DXW17" s="301"/>
      <c r="DXX17" s="301"/>
      <c r="DXY17" s="301"/>
      <c r="DXZ17" s="301"/>
      <c r="DYA17" s="301"/>
      <c r="DYB17" s="301"/>
      <c r="DYC17" s="301"/>
      <c r="DYD17" s="301"/>
      <c r="DYE17" s="301"/>
      <c r="DYF17" s="301"/>
      <c r="DYG17" s="301"/>
      <c r="DYH17" s="301"/>
      <c r="DYI17" s="301"/>
      <c r="DYJ17" s="301"/>
      <c r="DYK17" s="301"/>
      <c r="DYL17" s="301"/>
      <c r="DYM17" s="301"/>
      <c r="DYN17" s="301"/>
      <c r="DYO17" s="301"/>
      <c r="DYP17" s="301"/>
      <c r="DYQ17" s="301"/>
      <c r="DYR17" s="301"/>
      <c r="DYS17" s="301"/>
      <c r="DYT17" s="301"/>
      <c r="DYU17" s="301"/>
      <c r="DYV17" s="301"/>
      <c r="DYW17" s="301"/>
      <c r="DYX17" s="301"/>
      <c r="DYY17" s="301"/>
      <c r="DYZ17" s="301"/>
      <c r="DZA17" s="301"/>
      <c r="DZB17" s="301"/>
      <c r="DZC17" s="301"/>
      <c r="DZD17" s="301"/>
      <c r="DZE17" s="301"/>
      <c r="DZF17" s="301"/>
      <c r="DZG17" s="301"/>
      <c r="DZH17" s="301"/>
      <c r="DZI17" s="301"/>
      <c r="DZJ17" s="301"/>
      <c r="DZK17" s="301"/>
      <c r="DZL17" s="301"/>
      <c r="DZM17" s="301"/>
      <c r="DZN17" s="301"/>
      <c r="DZO17" s="301"/>
      <c r="DZP17" s="301"/>
      <c r="DZQ17" s="301"/>
      <c r="DZR17" s="301"/>
      <c r="DZS17" s="301"/>
      <c r="DZT17" s="301"/>
      <c r="DZU17" s="301"/>
      <c r="DZV17" s="301"/>
      <c r="DZW17" s="301"/>
      <c r="DZX17" s="301"/>
      <c r="DZY17" s="301"/>
      <c r="DZZ17" s="301"/>
      <c r="EAA17" s="301"/>
      <c r="EAB17" s="301"/>
      <c r="EAC17" s="301"/>
      <c r="EAD17" s="301"/>
      <c r="EAE17" s="301"/>
      <c r="EAF17" s="301"/>
      <c r="EAG17" s="301"/>
      <c r="EAH17" s="301"/>
      <c r="EAI17" s="301"/>
      <c r="EAJ17" s="301"/>
      <c r="EAK17" s="301"/>
      <c r="EAL17" s="301"/>
      <c r="EAM17" s="301"/>
      <c r="EAN17" s="301"/>
      <c r="EAO17" s="301"/>
      <c r="EAP17" s="301"/>
      <c r="EAQ17" s="301"/>
      <c r="EAR17" s="301"/>
      <c r="EAS17" s="301"/>
      <c r="EAT17" s="301"/>
      <c r="EAU17" s="301"/>
      <c r="EAV17" s="301"/>
      <c r="EAW17" s="301"/>
      <c r="EAX17" s="301"/>
      <c r="EAY17" s="301"/>
      <c r="EAZ17" s="301"/>
      <c r="EBA17" s="301"/>
      <c r="EBB17" s="301"/>
      <c r="EBC17" s="301"/>
      <c r="EBD17" s="301"/>
      <c r="EBE17" s="301"/>
      <c r="EBF17" s="301"/>
      <c r="EBG17" s="301"/>
      <c r="EBH17" s="301"/>
      <c r="EBI17" s="301"/>
      <c r="EBJ17" s="301"/>
      <c r="EBK17" s="301"/>
      <c r="EBL17" s="301"/>
      <c r="EBM17" s="301"/>
      <c r="EBN17" s="301"/>
      <c r="EBO17" s="301"/>
      <c r="EBP17" s="301"/>
      <c r="EBQ17" s="301"/>
      <c r="EBR17" s="301"/>
      <c r="EBS17" s="301"/>
      <c r="EBT17" s="301"/>
      <c r="EBU17" s="301"/>
      <c r="EBV17" s="301"/>
      <c r="EBW17" s="301"/>
      <c r="EBX17" s="301"/>
      <c r="EBY17" s="301"/>
      <c r="EBZ17" s="301"/>
      <c r="ECA17" s="301"/>
      <c r="ECB17" s="301"/>
      <c r="ECC17" s="301"/>
      <c r="ECD17" s="301"/>
      <c r="ECE17" s="301"/>
      <c r="ECF17" s="301"/>
      <c r="ECG17" s="301"/>
      <c r="ECH17" s="301"/>
      <c r="ECI17" s="301"/>
      <c r="ECJ17" s="301"/>
      <c r="ECK17" s="301"/>
      <c r="ECL17" s="301"/>
      <c r="ECM17" s="301"/>
      <c r="ECN17" s="301"/>
      <c r="ECO17" s="301"/>
      <c r="ECP17" s="301"/>
      <c r="ECQ17" s="301"/>
      <c r="ECR17" s="301"/>
      <c r="ECS17" s="301"/>
      <c r="ECT17" s="301"/>
      <c r="ECU17" s="301"/>
      <c r="ECV17" s="301"/>
      <c r="ECW17" s="301"/>
      <c r="ECX17" s="301"/>
      <c r="ECY17" s="301"/>
      <c r="ECZ17" s="301"/>
      <c r="EDA17" s="301"/>
      <c r="EDB17" s="301"/>
      <c r="EDC17" s="301"/>
      <c r="EDD17" s="301"/>
      <c r="EDE17" s="301"/>
      <c r="EDF17" s="301"/>
      <c r="EDG17" s="301"/>
      <c r="EDH17" s="301"/>
      <c r="EDI17" s="301"/>
      <c r="EDJ17" s="301"/>
      <c r="EDK17" s="301"/>
      <c r="EDL17" s="301"/>
      <c r="EDM17" s="301"/>
      <c r="EDN17" s="301"/>
      <c r="EDO17" s="301"/>
      <c r="EDP17" s="301"/>
      <c r="EDQ17" s="301"/>
      <c r="EDR17" s="301"/>
      <c r="EDS17" s="301"/>
      <c r="EDT17" s="301"/>
      <c r="EDU17" s="301"/>
      <c r="EDV17" s="301"/>
      <c r="EDW17" s="301"/>
      <c r="EDX17" s="301"/>
      <c r="EDY17" s="301"/>
      <c r="EDZ17" s="301"/>
      <c r="EEA17" s="301"/>
      <c r="EEB17" s="301"/>
      <c r="EEC17" s="301"/>
      <c r="EED17" s="301"/>
      <c r="EEE17" s="301"/>
      <c r="EEF17" s="301"/>
      <c r="EEG17" s="301"/>
      <c r="EEH17" s="301"/>
      <c r="EEI17" s="301"/>
      <c r="EEJ17" s="301"/>
      <c r="EEK17" s="301"/>
      <c r="EEL17" s="301"/>
      <c r="EEM17" s="301"/>
      <c r="EEN17" s="301"/>
      <c r="EEO17" s="301"/>
      <c r="EEP17" s="301"/>
      <c r="EEQ17" s="301"/>
      <c r="EER17" s="301"/>
      <c r="EES17" s="301"/>
      <c r="EET17" s="301"/>
      <c r="EEU17" s="301"/>
      <c r="EEV17" s="301"/>
      <c r="EEW17" s="301"/>
      <c r="EEX17" s="301"/>
      <c r="EEY17" s="301"/>
      <c r="EEZ17" s="301"/>
      <c r="EFA17" s="301"/>
      <c r="EFB17" s="301"/>
      <c r="EFC17" s="301"/>
      <c r="EFD17" s="301"/>
      <c r="EFE17" s="301"/>
      <c r="EFF17" s="301"/>
      <c r="EFG17" s="301"/>
      <c r="EFH17" s="301"/>
      <c r="EFI17" s="301"/>
      <c r="EFJ17" s="301"/>
      <c r="EFK17" s="301"/>
      <c r="EFL17" s="301"/>
      <c r="EFM17" s="301"/>
      <c r="EFN17" s="301"/>
      <c r="EFO17" s="301"/>
      <c r="EFP17" s="301"/>
      <c r="EFQ17" s="301"/>
      <c r="EFR17" s="301"/>
      <c r="EFS17" s="301"/>
      <c r="EFT17" s="301"/>
      <c r="EFU17" s="301"/>
      <c r="EFV17" s="301"/>
      <c r="EFW17" s="301"/>
      <c r="EFX17" s="301"/>
      <c r="EFY17" s="301"/>
      <c r="EFZ17" s="301"/>
      <c r="EGA17" s="301"/>
      <c r="EGB17" s="301"/>
      <c r="EGC17" s="301"/>
      <c r="EGD17" s="301"/>
      <c r="EGE17" s="301"/>
      <c r="EGF17" s="301"/>
      <c r="EGG17" s="301"/>
      <c r="EGH17" s="301"/>
      <c r="EGI17" s="301"/>
      <c r="EGJ17" s="301"/>
      <c r="EGK17" s="301"/>
      <c r="EGL17" s="301"/>
      <c r="EGM17" s="301"/>
      <c r="EGN17" s="301"/>
      <c r="EGO17" s="301"/>
      <c r="EGP17" s="301"/>
      <c r="EGQ17" s="301"/>
      <c r="EGR17" s="301"/>
      <c r="EGS17" s="301"/>
      <c r="EGT17" s="301"/>
      <c r="EGU17" s="301"/>
      <c r="EGV17" s="301"/>
      <c r="EGW17" s="301"/>
      <c r="EGX17" s="301"/>
      <c r="EGY17" s="301"/>
      <c r="EGZ17" s="301"/>
      <c r="EHA17" s="301"/>
      <c r="EHB17" s="301"/>
      <c r="EHC17" s="301"/>
      <c r="EHD17" s="301"/>
      <c r="EHE17" s="301"/>
      <c r="EHF17" s="301"/>
      <c r="EHG17" s="301"/>
      <c r="EHH17" s="301"/>
      <c r="EHI17" s="301"/>
      <c r="EHJ17" s="301"/>
      <c r="EHK17" s="301"/>
      <c r="EHL17" s="301"/>
      <c r="EHM17" s="301"/>
      <c r="EHN17" s="301"/>
      <c r="EHO17" s="301"/>
      <c r="EHP17" s="301"/>
      <c r="EHQ17" s="301"/>
      <c r="EHR17" s="301"/>
      <c r="EHS17" s="301"/>
      <c r="EHT17" s="301"/>
      <c r="EHU17" s="301"/>
      <c r="EHV17" s="301"/>
      <c r="EHW17" s="301"/>
      <c r="EHX17" s="301"/>
      <c r="EHY17" s="301"/>
      <c r="EHZ17" s="301"/>
      <c r="EIA17" s="301"/>
      <c r="EIB17" s="301"/>
      <c r="EIC17" s="301"/>
      <c r="EID17" s="301"/>
      <c r="EIE17" s="301"/>
      <c r="EIF17" s="301"/>
      <c r="EIG17" s="301"/>
      <c r="EIH17" s="301"/>
      <c r="EII17" s="301"/>
      <c r="EIJ17" s="301"/>
      <c r="EIK17" s="301"/>
      <c r="EIL17" s="301"/>
      <c r="EIM17" s="301"/>
      <c r="EIN17" s="301"/>
      <c r="EIO17" s="301"/>
      <c r="EIP17" s="301"/>
      <c r="EIQ17" s="301"/>
      <c r="EIR17" s="301"/>
      <c r="EIS17" s="301"/>
      <c r="EIT17" s="301"/>
      <c r="EIU17" s="301"/>
      <c r="EIV17" s="301"/>
      <c r="EIW17" s="301"/>
      <c r="EIX17" s="301"/>
      <c r="EIY17" s="301"/>
      <c r="EIZ17" s="301"/>
      <c r="EJA17" s="301"/>
      <c r="EJB17" s="301"/>
      <c r="EJC17" s="301"/>
      <c r="EJD17" s="301"/>
      <c r="EJE17" s="301"/>
      <c r="EJF17" s="301"/>
      <c r="EJG17" s="301"/>
      <c r="EJH17" s="301"/>
      <c r="EJI17" s="301"/>
      <c r="EJJ17" s="301"/>
      <c r="EJK17" s="301"/>
      <c r="EJL17" s="301"/>
      <c r="EJM17" s="301"/>
      <c r="EJN17" s="301"/>
      <c r="EJO17" s="301"/>
      <c r="EJP17" s="301"/>
      <c r="EJQ17" s="301"/>
      <c r="EJR17" s="301"/>
      <c r="EJS17" s="301"/>
      <c r="EJT17" s="301"/>
      <c r="EJU17" s="301"/>
      <c r="EJV17" s="301"/>
      <c r="EJW17" s="301"/>
      <c r="EJX17" s="301"/>
      <c r="EJY17" s="301"/>
      <c r="EJZ17" s="301"/>
      <c r="EKA17" s="301"/>
      <c r="EKB17" s="301"/>
      <c r="EKC17" s="301"/>
      <c r="EKD17" s="301"/>
      <c r="EKE17" s="301"/>
      <c r="EKF17" s="301"/>
      <c r="EKG17" s="301"/>
      <c r="EKH17" s="301"/>
      <c r="EKI17" s="301"/>
      <c r="EKJ17" s="301"/>
      <c r="EKK17" s="301"/>
      <c r="EKL17" s="301"/>
      <c r="EKM17" s="301"/>
      <c r="EKN17" s="301"/>
      <c r="EKO17" s="301"/>
      <c r="EKP17" s="301"/>
      <c r="EKQ17" s="301"/>
      <c r="EKR17" s="301"/>
      <c r="EKS17" s="301"/>
      <c r="EKT17" s="301"/>
      <c r="EKU17" s="301"/>
      <c r="EKV17" s="301"/>
      <c r="EKW17" s="301"/>
      <c r="EKX17" s="301"/>
      <c r="EKY17" s="301"/>
      <c r="EKZ17" s="301"/>
      <c r="ELA17" s="301"/>
      <c r="ELB17" s="301"/>
      <c r="ELC17" s="301"/>
      <c r="ELD17" s="301"/>
      <c r="ELE17" s="301"/>
      <c r="ELF17" s="301"/>
      <c r="ELG17" s="301"/>
      <c r="ELH17" s="301"/>
      <c r="ELI17" s="301"/>
      <c r="ELJ17" s="301"/>
      <c r="ELK17" s="301"/>
      <c r="ELL17" s="301"/>
      <c r="ELM17" s="301"/>
      <c r="ELN17" s="301"/>
      <c r="ELO17" s="301"/>
      <c r="ELP17" s="301"/>
      <c r="ELQ17" s="301"/>
      <c r="ELR17" s="301"/>
      <c r="ELS17" s="301"/>
      <c r="ELT17" s="301"/>
      <c r="ELU17" s="301"/>
      <c r="ELV17" s="301"/>
      <c r="ELW17" s="301"/>
      <c r="ELX17" s="301"/>
      <c r="ELY17" s="301"/>
      <c r="ELZ17" s="301"/>
      <c r="EMA17" s="301"/>
      <c r="EMB17" s="301"/>
      <c r="EMC17" s="301"/>
      <c r="EMD17" s="301"/>
      <c r="EME17" s="301"/>
      <c r="EMF17" s="301"/>
      <c r="EMG17" s="301"/>
      <c r="EMH17" s="301"/>
      <c r="EMI17" s="301"/>
      <c r="EMJ17" s="301"/>
      <c r="EMK17" s="301"/>
      <c r="EML17" s="301"/>
      <c r="EMM17" s="301"/>
      <c r="EMN17" s="301"/>
      <c r="EMO17" s="301"/>
      <c r="EMP17" s="301"/>
      <c r="EMQ17" s="301"/>
      <c r="EMR17" s="301"/>
      <c r="EMS17" s="301"/>
      <c r="EMT17" s="301"/>
      <c r="EMU17" s="301"/>
      <c r="EMV17" s="301"/>
      <c r="EMW17" s="301"/>
      <c r="EMX17" s="301"/>
      <c r="EMY17" s="301"/>
      <c r="EMZ17" s="301"/>
      <c r="ENA17" s="301"/>
      <c r="ENB17" s="301"/>
      <c r="ENC17" s="301"/>
      <c r="END17" s="301"/>
      <c r="ENE17" s="301"/>
      <c r="ENF17" s="301"/>
      <c r="ENG17" s="301"/>
      <c r="ENH17" s="301"/>
      <c r="ENI17" s="301"/>
      <c r="ENJ17" s="301"/>
      <c r="ENK17" s="301"/>
      <c r="ENL17" s="301"/>
      <c r="ENM17" s="301"/>
      <c r="ENN17" s="301"/>
      <c r="ENO17" s="301"/>
      <c r="ENP17" s="301"/>
      <c r="ENQ17" s="301"/>
      <c r="ENR17" s="301"/>
      <c r="ENS17" s="301"/>
      <c r="ENT17" s="301"/>
      <c r="ENU17" s="301"/>
      <c r="ENV17" s="301"/>
      <c r="ENW17" s="301"/>
      <c r="ENX17" s="301"/>
      <c r="ENY17" s="301"/>
      <c r="ENZ17" s="301"/>
      <c r="EOA17" s="301"/>
      <c r="EOB17" s="301"/>
      <c r="EOC17" s="301"/>
      <c r="EOD17" s="301"/>
      <c r="EOE17" s="301"/>
      <c r="EOF17" s="301"/>
      <c r="EOG17" s="301"/>
      <c r="EOH17" s="301"/>
      <c r="EOI17" s="301"/>
      <c r="EOJ17" s="301"/>
      <c r="EOK17" s="301"/>
      <c r="EOL17" s="301"/>
      <c r="EOM17" s="301"/>
      <c r="EON17" s="301"/>
      <c r="EOO17" s="301"/>
      <c r="EOP17" s="301"/>
      <c r="EOQ17" s="301"/>
      <c r="EOR17" s="301"/>
      <c r="EOS17" s="301"/>
      <c r="EOT17" s="301"/>
      <c r="EOU17" s="301"/>
      <c r="EOV17" s="301"/>
      <c r="EOW17" s="301"/>
      <c r="EOX17" s="301"/>
      <c r="EOY17" s="301"/>
      <c r="EOZ17" s="301"/>
      <c r="EPA17" s="301"/>
      <c r="EPB17" s="301"/>
      <c r="EPC17" s="301"/>
      <c r="EPD17" s="301"/>
      <c r="EPE17" s="301"/>
      <c r="EPF17" s="301"/>
      <c r="EPG17" s="301"/>
      <c r="EPH17" s="301"/>
      <c r="EPI17" s="301"/>
      <c r="EPJ17" s="301"/>
      <c r="EPK17" s="301"/>
      <c r="EPL17" s="301"/>
      <c r="EPM17" s="301"/>
      <c r="EPN17" s="301"/>
      <c r="EPO17" s="301"/>
      <c r="EPP17" s="301"/>
      <c r="EPQ17" s="301"/>
      <c r="EPR17" s="301"/>
      <c r="EPS17" s="301"/>
      <c r="EPT17" s="301"/>
      <c r="EPU17" s="301"/>
      <c r="EPV17" s="301"/>
      <c r="EPW17" s="301"/>
      <c r="EPX17" s="301"/>
      <c r="EPY17" s="301"/>
      <c r="EPZ17" s="301"/>
      <c r="EQA17" s="301"/>
      <c r="EQB17" s="301"/>
      <c r="EQC17" s="301"/>
      <c r="EQD17" s="301"/>
      <c r="EQE17" s="301"/>
      <c r="EQF17" s="301"/>
      <c r="EQG17" s="301"/>
      <c r="EQH17" s="301"/>
      <c r="EQI17" s="301"/>
      <c r="EQJ17" s="301"/>
      <c r="EQK17" s="301"/>
      <c r="EQL17" s="301"/>
      <c r="EQM17" s="301"/>
      <c r="EQN17" s="301"/>
      <c r="EQO17" s="301"/>
      <c r="EQP17" s="301"/>
      <c r="EQQ17" s="301"/>
      <c r="EQR17" s="301"/>
      <c r="EQS17" s="301"/>
      <c r="EQT17" s="301"/>
      <c r="EQU17" s="301"/>
      <c r="EQV17" s="301"/>
      <c r="EQW17" s="301"/>
      <c r="EQX17" s="301"/>
      <c r="EQY17" s="301"/>
      <c r="EQZ17" s="301"/>
      <c r="ERA17" s="301"/>
      <c r="ERB17" s="301"/>
      <c r="ERC17" s="301"/>
      <c r="ERD17" s="301"/>
      <c r="ERE17" s="301"/>
      <c r="ERF17" s="301"/>
      <c r="ERG17" s="301"/>
      <c r="ERH17" s="301"/>
      <c r="ERI17" s="301"/>
      <c r="ERJ17" s="301"/>
      <c r="ERK17" s="301"/>
      <c r="ERL17" s="301"/>
      <c r="ERM17" s="301"/>
      <c r="ERN17" s="301"/>
      <c r="ERO17" s="301"/>
      <c r="ERP17" s="301"/>
      <c r="ERQ17" s="301"/>
      <c r="ERR17" s="301"/>
      <c r="ERS17" s="301"/>
      <c r="ERT17" s="301"/>
      <c r="ERU17" s="301"/>
      <c r="ERV17" s="301"/>
      <c r="ERW17" s="301"/>
      <c r="ERX17" s="301"/>
      <c r="ERY17" s="301"/>
      <c r="ERZ17" s="301"/>
      <c r="ESA17" s="301"/>
      <c r="ESB17" s="301"/>
      <c r="ESC17" s="301"/>
      <c r="ESD17" s="301"/>
      <c r="ESE17" s="301"/>
      <c r="ESF17" s="301"/>
      <c r="ESG17" s="301"/>
      <c r="ESH17" s="301"/>
      <c r="ESI17" s="301"/>
      <c r="ESJ17" s="301"/>
      <c r="ESK17" s="301"/>
      <c r="ESL17" s="301"/>
      <c r="ESM17" s="301"/>
      <c r="ESN17" s="301"/>
      <c r="ESO17" s="301"/>
      <c r="ESP17" s="301"/>
      <c r="ESQ17" s="301"/>
      <c r="ESR17" s="301"/>
      <c r="ESS17" s="301"/>
      <c r="EST17" s="301"/>
      <c r="ESU17" s="301"/>
      <c r="ESV17" s="301"/>
      <c r="ESW17" s="301"/>
      <c r="ESX17" s="301"/>
      <c r="ESY17" s="301"/>
      <c r="ESZ17" s="301"/>
      <c r="ETA17" s="301"/>
      <c r="ETB17" s="301"/>
      <c r="ETC17" s="301"/>
      <c r="ETD17" s="301"/>
      <c r="ETE17" s="301"/>
      <c r="ETF17" s="301"/>
      <c r="ETG17" s="301"/>
      <c r="ETH17" s="301"/>
      <c r="ETI17" s="301"/>
      <c r="ETJ17" s="301"/>
      <c r="ETK17" s="301"/>
      <c r="ETL17" s="301"/>
      <c r="ETM17" s="301"/>
      <c r="ETN17" s="301"/>
      <c r="ETO17" s="301"/>
      <c r="ETP17" s="301"/>
      <c r="ETQ17" s="301"/>
      <c r="ETR17" s="301"/>
      <c r="ETS17" s="301"/>
      <c r="ETT17" s="301"/>
      <c r="ETU17" s="301"/>
      <c r="ETV17" s="301"/>
      <c r="ETW17" s="301"/>
      <c r="ETX17" s="301"/>
      <c r="ETY17" s="301"/>
      <c r="ETZ17" s="301"/>
      <c r="EUA17" s="301"/>
      <c r="EUB17" s="301"/>
      <c r="EUC17" s="301"/>
      <c r="EUD17" s="301"/>
      <c r="EUE17" s="301"/>
      <c r="EUF17" s="301"/>
      <c r="EUG17" s="301"/>
      <c r="EUH17" s="301"/>
      <c r="EUI17" s="301"/>
      <c r="EUJ17" s="301"/>
      <c r="EUK17" s="301"/>
      <c r="EUL17" s="301"/>
      <c r="EUM17" s="301"/>
      <c r="EUN17" s="301"/>
      <c r="EUO17" s="301"/>
      <c r="EUP17" s="301"/>
      <c r="EUQ17" s="301"/>
      <c r="EUR17" s="301"/>
      <c r="EUS17" s="301"/>
      <c r="EUT17" s="301"/>
      <c r="EUU17" s="301"/>
      <c r="EUV17" s="301"/>
      <c r="EUW17" s="301"/>
      <c r="EUX17" s="301"/>
      <c r="EUY17" s="301"/>
      <c r="EUZ17" s="301"/>
      <c r="EVA17" s="301"/>
      <c r="EVB17" s="301"/>
      <c r="EVC17" s="301"/>
      <c r="EVD17" s="301"/>
      <c r="EVE17" s="301"/>
      <c r="EVF17" s="301"/>
      <c r="EVG17" s="301"/>
      <c r="EVH17" s="301"/>
      <c r="EVI17" s="301"/>
      <c r="EVJ17" s="301"/>
      <c r="EVK17" s="301"/>
      <c r="EVL17" s="301"/>
      <c r="EVM17" s="301"/>
      <c r="EVN17" s="301"/>
      <c r="EVO17" s="301"/>
      <c r="EVP17" s="301"/>
      <c r="EVQ17" s="301"/>
      <c r="EVR17" s="301"/>
      <c r="EVS17" s="301"/>
      <c r="EVT17" s="301"/>
      <c r="EVU17" s="301"/>
      <c r="EVV17" s="301"/>
      <c r="EVW17" s="301"/>
      <c r="EVX17" s="301"/>
      <c r="EVY17" s="301"/>
      <c r="EVZ17" s="301"/>
      <c r="EWA17" s="301"/>
      <c r="EWB17" s="301"/>
      <c r="EWC17" s="301"/>
      <c r="EWD17" s="301"/>
      <c r="EWE17" s="301"/>
      <c r="EWF17" s="301"/>
      <c r="EWG17" s="301"/>
      <c r="EWH17" s="301"/>
      <c r="EWI17" s="301"/>
      <c r="EWJ17" s="301"/>
      <c r="EWK17" s="301"/>
      <c r="EWL17" s="301"/>
      <c r="EWM17" s="301"/>
      <c r="EWN17" s="301"/>
      <c r="EWO17" s="301"/>
      <c r="EWP17" s="301"/>
    </row>
    <row r="18" spans="1:3994" ht="36">
      <c r="A18" s="835"/>
      <c r="B18" s="95">
        <v>20</v>
      </c>
      <c r="C18" s="95" t="s">
        <v>192</v>
      </c>
      <c r="D18" s="96" t="s">
        <v>193</v>
      </c>
      <c r="E18" s="95" t="s">
        <v>194</v>
      </c>
      <c r="F18" s="96" t="s">
        <v>195</v>
      </c>
      <c r="G18" s="95" t="s">
        <v>196</v>
      </c>
      <c r="H18" s="97" t="s">
        <v>226</v>
      </c>
      <c r="I18" s="98" t="s">
        <v>227</v>
      </c>
      <c r="J18" s="98">
        <v>3033291</v>
      </c>
      <c r="K18" s="99" t="s">
        <v>232</v>
      </c>
      <c r="L18" s="100" t="s">
        <v>233</v>
      </c>
      <c r="M18" s="112" t="s">
        <v>234</v>
      </c>
      <c r="N18" s="99" t="s">
        <v>235</v>
      </c>
      <c r="O18" s="100" t="s">
        <v>233</v>
      </c>
      <c r="P18" s="101">
        <f>'[1]PROGRAMACION ANUAL -2012'!$AA$30</f>
        <v>2695</v>
      </c>
      <c r="Q18" s="113"/>
      <c r="R18" s="114"/>
      <c r="S18" s="115"/>
      <c r="T18" s="116"/>
      <c r="U18" s="117"/>
      <c r="V18" s="118"/>
      <c r="FY18" s="301"/>
      <c r="FZ18" s="301"/>
      <c r="GA18" s="301"/>
      <c r="GB18" s="301"/>
      <c r="GC18" s="301"/>
      <c r="GD18" s="301"/>
      <c r="GE18" s="301"/>
      <c r="GF18" s="301"/>
      <c r="GG18" s="301"/>
      <c r="GH18" s="301"/>
      <c r="GI18" s="301"/>
      <c r="GJ18" s="301"/>
      <c r="GK18" s="301"/>
      <c r="GL18" s="301"/>
      <c r="GM18" s="301"/>
      <c r="GN18" s="301"/>
      <c r="GO18" s="301"/>
      <c r="GP18" s="301"/>
      <c r="GQ18" s="301"/>
      <c r="GR18" s="301"/>
      <c r="GS18" s="301"/>
      <c r="GT18" s="301"/>
      <c r="GU18" s="301"/>
      <c r="GV18" s="301"/>
      <c r="GW18" s="301"/>
      <c r="GX18" s="301"/>
      <c r="GY18" s="301"/>
      <c r="GZ18" s="301"/>
      <c r="HA18" s="301"/>
      <c r="HB18" s="301"/>
      <c r="HC18" s="301"/>
      <c r="HD18" s="301"/>
      <c r="HE18" s="301"/>
      <c r="HF18" s="301"/>
      <c r="HG18" s="301"/>
      <c r="HH18" s="301"/>
      <c r="HI18" s="301"/>
      <c r="HJ18" s="301"/>
      <c r="HK18" s="301"/>
      <c r="HL18" s="301"/>
      <c r="HM18" s="301"/>
      <c r="HN18" s="301"/>
      <c r="HO18" s="301"/>
      <c r="HP18" s="301"/>
      <c r="HQ18" s="301"/>
      <c r="HR18" s="301"/>
      <c r="HS18" s="301"/>
      <c r="HT18" s="301"/>
      <c r="HU18" s="301"/>
      <c r="HV18" s="301"/>
      <c r="HW18" s="301"/>
      <c r="HX18" s="301"/>
      <c r="HY18" s="301"/>
      <c r="HZ18" s="301"/>
      <c r="IA18" s="301"/>
      <c r="IB18" s="301"/>
      <c r="IC18" s="301"/>
      <c r="ID18" s="301"/>
      <c r="IE18" s="301"/>
      <c r="IF18" s="301"/>
      <c r="IG18" s="301"/>
      <c r="IH18" s="301"/>
      <c r="II18" s="301"/>
      <c r="IJ18" s="301"/>
      <c r="IK18" s="301"/>
      <c r="IL18" s="301"/>
      <c r="IM18" s="301"/>
      <c r="IN18" s="301"/>
      <c r="IO18" s="301"/>
      <c r="IP18" s="301"/>
      <c r="IQ18" s="301"/>
      <c r="IR18" s="301"/>
      <c r="IS18" s="301"/>
      <c r="IT18" s="301"/>
      <c r="IU18" s="301"/>
      <c r="IV18" s="301"/>
      <c r="IW18" s="301"/>
      <c r="IX18" s="301"/>
      <c r="IY18" s="301"/>
      <c r="IZ18" s="301"/>
      <c r="JA18" s="301"/>
      <c r="JB18" s="301"/>
      <c r="JC18" s="301"/>
      <c r="JD18" s="301"/>
      <c r="JE18" s="301"/>
      <c r="JF18" s="301"/>
      <c r="JG18" s="301"/>
      <c r="JH18" s="301"/>
      <c r="JI18" s="301"/>
      <c r="JJ18" s="301"/>
      <c r="JK18" s="301"/>
      <c r="JL18" s="301"/>
      <c r="JM18" s="301"/>
      <c r="JN18" s="301"/>
      <c r="JO18" s="301"/>
      <c r="JP18" s="301"/>
      <c r="JQ18" s="301"/>
      <c r="JR18" s="301"/>
      <c r="JS18" s="301"/>
      <c r="JT18" s="301"/>
      <c r="JU18" s="301"/>
      <c r="JV18" s="301"/>
      <c r="JW18" s="301"/>
      <c r="JX18" s="301"/>
      <c r="JY18" s="301"/>
      <c r="JZ18" s="301"/>
      <c r="KA18" s="301"/>
      <c r="KB18" s="301"/>
      <c r="KC18" s="301"/>
      <c r="KD18" s="301"/>
      <c r="KE18" s="301"/>
      <c r="KF18" s="301"/>
      <c r="KG18" s="301"/>
      <c r="KH18" s="301"/>
      <c r="KI18" s="301"/>
      <c r="KJ18" s="301"/>
      <c r="KK18" s="301"/>
      <c r="KL18" s="301"/>
      <c r="KM18" s="301"/>
      <c r="KN18" s="301"/>
      <c r="KO18" s="301"/>
      <c r="KP18" s="301"/>
      <c r="KQ18" s="301"/>
      <c r="KR18" s="301"/>
      <c r="KS18" s="301"/>
      <c r="KT18" s="301"/>
      <c r="KU18" s="301"/>
      <c r="KV18" s="301"/>
      <c r="KW18" s="301"/>
      <c r="KX18" s="301"/>
      <c r="KY18" s="301"/>
      <c r="KZ18" s="301"/>
      <c r="LA18" s="301"/>
      <c r="LB18" s="301"/>
      <c r="LC18" s="301"/>
      <c r="LD18" s="301"/>
      <c r="LE18" s="301"/>
      <c r="LF18" s="301"/>
      <c r="LG18" s="301"/>
      <c r="LH18" s="301"/>
      <c r="LI18" s="301"/>
      <c r="LJ18" s="301"/>
      <c r="LK18" s="301"/>
      <c r="LL18" s="301"/>
      <c r="LM18" s="301"/>
      <c r="LN18" s="301"/>
      <c r="LO18" s="301"/>
      <c r="LP18" s="301"/>
      <c r="LQ18" s="301"/>
      <c r="LR18" s="301"/>
      <c r="LS18" s="301"/>
      <c r="LT18" s="301"/>
      <c r="LU18" s="301"/>
      <c r="LV18" s="301"/>
      <c r="LW18" s="301"/>
      <c r="LX18" s="301"/>
      <c r="LY18" s="301"/>
      <c r="LZ18" s="301"/>
      <c r="MA18" s="301"/>
      <c r="MB18" s="301"/>
      <c r="MC18" s="301"/>
      <c r="MD18" s="301"/>
      <c r="ME18" s="301"/>
      <c r="MF18" s="301"/>
      <c r="MG18" s="301"/>
      <c r="MH18" s="301"/>
      <c r="MI18" s="301"/>
      <c r="MJ18" s="301"/>
      <c r="MK18" s="301"/>
      <c r="ML18" s="301"/>
      <c r="MM18" s="301"/>
      <c r="MN18" s="301"/>
      <c r="MO18" s="301"/>
      <c r="MP18" s="301"/>
      <c r="MQ18" s="301"/>
      <c r="MR18" s="301"/>
      <c r="MS18" s="301"/>
      <c r="MT18" s="301"/>
      <c r="MU18" s="301"/>
      <c r="MV18" s="301"/>
      <c r="MW18" s="301"/>
      <c r="MX18" s="301"/>
      <c r="MY18" s="301"/>
      <c r="MZ18" s="301"/>
      <c r="NA18" s="301"/>
      <c r="NB18" s="301"/>
      <c r="NC18" s="301"/>
      <c r="ND18" s="301"/>
      <c r="NE18" s="301"/>
      <c r="NF18" s="301"/>
      <c r="NG18" s="301"/>
      <c r="NH18" s="301"/>
      <c r="NI18" s="301"/>
      <c r="NJ18" s="301"/>
      <c r="NK18" s="301"/>
      <c r="NL18" s="301"/>
      <c r="NM18" s="301"/>
      <c r="NN18" s="301"/>
      <c r="NO18" s="301"/>
      <c r="NP18" s="301"/>
      <c r="NQ18" s="301"/>
      <c r="NR18" s="301"/>
      <c r="NS18" s="301"/>
      <c r="NT18" s="301"/>
      <c r="NU18" s="301"/>
      <c r="NV18" s="301"/>
      <c r="NW18" s="301"/>
      <c r="NX18" s="301"/>
      <c r="NY18" s="301"/>
      <c r="NZ18" s="301"/>
      <c r="OA18" s="301"/>
      <c r="OB18" s="301"/>
      <c r="OC18" s="301"/>
      <c r="OD18" s="301"/>
      <c r="OE18" s="301"/>
      <c r="OF18" s="301"/>
      <c r="OG18" s="301"/>
      <c r="OH18" s="301"/>
      <c r="OI18" s="301"/>
      <c r="OJ18" s="301"/>
      <c r="OK18" s="301"/>
      <c r="OL18" s="301"/>
      <c r="OM18" s="301"/>
      <c r="ON18" s="301"/>
      <c r="OO18" s="301"/>
      <c r="OP18" s="301"/>
      <c r="OQ18" s="301"/>
      <c r="OR18" s="301"/>
      <c r="OS18" s="301"/>
      <c r="OT18" s="301"/>
      <c r="OU18" s="301"/>
      <c r="OV18" s="301"/>
      <c r="OW18" s="301"/>
      <c r="OX18" s="301"/>
      <c r="OY18" s="301"/>
      <c r="OZ18" s="301"/>
      <c r="PA18" s="301"/>
      <c r="PB18" s="301"/>
      <c r="PC18" s="301"/>
      <c r="PD18" s="301"/>
      <c r="PE18" s="301"/>
      <c r="PF18" s="301"/>
      <c r="PG18" s="301"/>
      <c r="PH18" s="301"/>
      <c r="PI18" s="301"/>
      <c r="PJ18" s="301"/>
      <c r="PK18" s="301"/>
      <c r="PL18" s="301"/>
      <c r="PM18" s="301"/>
      <c r="PN18" s="301"/>
      <c r="PO18" s="301"/>
      <c r="PP18" s="301"/>
      <c r="PQ18" s="301"/>
      <c r="PR18" s="301"/>
      <c r="PS18" s="301"/>
      <c r="PT18" s="301"/>
      <c r="PU18" s="301"/>
      <c r="PV18" s="301"/>
      <c r="PW18" s="301"/>
      <c r="PX18" s="301"/>
      <c r="PY18" s="301"/>
      <c r="PZ18" s="301"/>
      <c r="QA18" s="301"/>
      <c r="QB18" s="301"/>
      <c r="QC18" s="301"/>
      <c r="QD18" s="301"/>
      <c r="QE18" s="301"/>
      <c r="QF18" s="301"/>
      <c r="QG18" s="301"/>
      <c r="QH18" s="301"/>
      <c r="QI18" s="301"/>
      <c r="QJ18" s="301"/>
      <c r="QK18" s="301"/>
      <c r="QL18" s="301"/>
      <c r="QM18" s="301"/>
      <c r="QN18" s="301"/>
      <c r="QO18" s="301"/>
      <c r="QP18" s="301"/>
      <c r="QQ18" s="301"/>
      <c r="QR18" s="301"/>
      <c r="QS18" s="301"/>
      <c r="QT18" s="301"/>
      <c r="QU18" s="301"/>
      <c r="QV18" s="301"/>
      <c r="QW18" s="301"/>
      <c r="QX18" s="301"/>
      <c r="QY18" s="301"/>
      <c r="QZ18" s="301"/>
      <c r="RA18" s="301"/>
      <c r="RB18" s="301"/>
      <c r="RC18" s="301"/>
      <c r="RD18" s="301"/>
      <c r="RE18" s="301"/>
      <c r="RF18" s="301"/>
      <c r="RG18" s="301"/>
      <c r="RH18" s="301"/>
      <c r="RI18" s="301"/>
      <c r="RJ18" s="301"/>
      <c r="RK18" s="301"/>
      <c r="RL18" s="301"/>
      <c r="RM18" s="301"/>
      <c r="RN18" s="301"/>
      <c r="RO18" s="301"/>
      <c r="RP18" s="301"/>
      <c r="RQ18" s="301"/>
      <c r="RR18" s="301"/>
      <c r="RS18" s="301"/>
      <c r="RT18" s="301"/>
      <c r="RU18" s="301"/>
      <c r="RV18" s="301"/>
      <c r="RW18" s="301"/>
      <c r="RX18" s="301"/>
      <c r="RY18" s="301"/>
      <c r="RZ18" s="301"/>
      <c r="SA18" s="301"/>
      <c r="SB18" s="301"/>
      <c r="SC18" s="301"/>
      <c r="SD18" s="301"/>
      <c r="SE18" s="301"/>
      <c r="SF18" s="301"/>
      <c r="SG18" s="301"/>
      <c r="SH18" s="301"/>
      <c r="SI18" s="301"/>
      <c r="SJ18" s="301"/>
      <c r="SK18" s="301"/>
      <c r="SL18" s="301"/>
      <c r="SM18" s="301"/>
      <c r="SN18" s="301"/>
      <c r="SO18" s="301"/>
      <c r="SP18" s="301"/>
      <c r="SQ18" s="301"/>
      <c r="SR18" s="301"/>
      <c r="SS18" s="301"/>
      <c r="ST18" s="301"/>
      <c r="SU18" s="301"/>
      <c r="SV18" s="301"/>
      <c r="SW18" s="301"/>
      <c r="SX18" s="301"/>
      <c r="SY18" s="301"/>
      <c r="SZ18" s="301"/>
      <c r="TA18" s="301"/>
      <c r="TB18" s="301"/>
      <c r="TC18" s="301"/>
      <c r="TD18" s="301"/>
      <c r="TE18" s="301"/>
      <c r="TF18" s="301"/>
      <c r="TG18" s="301"/>
      <c r="TH18" s="301"/>
      <c r="TI18" s="301"/>
      <c r="TJ18" s="301"/>
      <c r="TK18" s="301"/>
      <c r="TL18" s="301"/>
      <c r="TM18" s="301"/>
      <c r="TN18" s="301"/>
      <c r="TO18" s="301"/>
      <c r="TP18" s="301"/>
      <c r="TQ18" s="301"/>
      <c r="TR18" s="301"/>
      <c r="TS18" s="301"/>
      <c r="TT18" s="301"/>
      <c r="TU18" s="301"/>
      <c r="TV18" s="301"/>
      <c r="TW18" s="301"/>
      <c r="TX18" s="301"/>
      <c r="TY18" s="301"/>
      <c r="TZ18" s="301"/>
      <c r="UA18" s="301"/>
      <c r="UB18" s="301"/>
      <c r="UC18" s="301"/>
      <c r="UD18" s="301"/>
      <c r="UE18" s="301"/>
      <c r="UF18" s="301"/>
      <c r="UG18" s="301"/>
      <c r="UH18" s="301"/>
      <c r="UI18" s="301"/>
      <c r="UJ18" s="301"/>
      <c r="UK18" s="301"/>
      <c r="UL18" s="301"/>
      <c r="UM18" s="301"/>
      <c r="UN18" s="301"/>
      <c r="UO18" s="301"/>
      <c r="UP18" s="301"/>
      <c r="UQ18" s="301"/>
      <c r="UR18" s="301"/>
      <c r="US18" s="301"/>
      <c r="UT18" s="301"/>
      <c r="UU18" s="301"/>
      <c r="UV18" s="301"/>
      <c r="UW18" s="301"/>
      <c r="UX18" s="301"/>
      <c r="UY18" s="301"/>
      <c r="UZ18" s="301"/>
      <c r="VA18" s="301"/>
      <c r="VB18" s="301"/>
      <c r="VC18" s="301"/>
      <c r="VD18" s="301"/>
      <c r="VE18" s="301"/>
      <c r="VF18" s="301"/>
      <c r="VG18" s="301"/>
      <c r="VH18" s="301"/>
      <c r="VI18" s="301"/>
      <c r="VJ18" s="301"/>
      <c r="VK18" s="301"/>
      <c r="VL18" s="301"/>
      <c r="VM18" s="301"/>
      <c r="VN18" s="301"/>
      <c r="VO18" s="301"/>
      <c r="VP18" s="301"/>
      <c r="VQ18" s="301"/>
      <c r="VR18" s="301"/>
      <c r="VS18" s="301"/>
      <c r="VT18" s="301"/>
      <c r="VU18" s="301"/>
      <c r="VV18" s="301"/>
      <c r="VW18" s="301"/>
      <c r="VX18" s="301"/>
      <c r="VY18" s="301"/>
      <c r="VZ18" s="301"/>
      <c r="WA18" s="301"/>
      <c r="WB18" s="301"/>
      <c r="WC18" s="301"/>
      <c r="WD18" s="301"/>
      <c r="WE18" s="301"/>
      <c r="WF18" s="301"/>
      <c r="WG18" s="301"/>
      <c r="WH18" s="301"/>
      <c r="WI18" s="301"/>
      <c r="WJ18" s="301"/>
      <c r="WK18" s="301"/>
      <c r="WL18" s="301"/>
      <c r="WM18" s="301"/>
      <c r="WN18" s="301"/>
      <c r="WO18" s="301"/>
      <c r="WP18" s="301"/>
      <c r="WQ18" s="301"/>
      <c r="WR18" s="301"/>
      <c r="WS18" s="301"/>
      <c r="WT18" s="301"/>
      <c r="WU18" s="301"/>
      <c r="WV18" s="301"/>
      <c r="WW18" s="301"/>
      <c r="WX18" s="301"/>
      <c r="WY18" s="301"/>
      <c r="WZ18" s="301"/>
      <c r="XA18" s="301"/>
      <c r="XB18" s="301"/>
      <c r="XC18" s="301"/>
      <c r="XD18" s="301"/>
      <c r="XE18" s="301"/>
      <c r="XF18" s="301"/>
      <c r="XG18" s="301"/>
      <c r="XH18" s="301"/>
      <c r="XI18" s="301"/>
      <c r="XJ18" s="301"/>
      <c r="XK18" s="301"/>
      <c r="XL18" s="301"/>
      <c r="XM18" s="301"/>
      <c r="XN18" s="301"/>
      <c r="XO18" s="301"/>
      <c r="XP18" s="301"/>
      <c r="XQ18" s="301"/>
      <c r="XR18" s="301"/>
      <c r="XS18" s="301"/>
      <c r="XT18" s="301"/>
      <c r="XU18" s="301"/>
      <c r="XV18" s="301"/>
      <c r="XW18" s="301"/>
      <c r="XX18" s="301"/>
      <c r="XY18" s="301"/>
      <c r="XZ18" s="301"/>
      <c r="YA18" s="301"/>
      <c r="YB18" s="301"/>
      <c r="YC18" s="301"/>
      <c r="YD18" s="301"/>
      <c r="YE18" s="301"/>
      <c r="YF18" s="301"/>
      <c r="YG18" s="301"/>
      <c r="YH18" s="301"/>
      <c r="YI18" s="301"/>
      <c r="YJ18" s="301"/>
      <c r="YK18" s="301"/>
      <c r="YL18" s="301"/>
      <c r="YM18" s="301"/>
      <c r="YN18" s="301"/>
      <c r="YO18" s="301"/>
      <c r="YP18" s="301"/>
      <c r="YQ18" s="301"/>
      <c r="YR18" s="301"/>
      <c r="YS18" s="301"/>
      <c r="YT18" s="301"/>
      <c r="YU18" s="301"/>
      <c r="YV18" s="301"/>
      <c r="YW18" s="301"/>
      <c r="YX18" s="301"/>
      <c r="YY18" s="301"/>
      <c r="YZ18" s="301"/>
      <c r="ZA18" s="301"/>
      <c r="ZB18" s="301"/>
      <c r="ZC18" s="301"/>
      <c r="ZD18" s="301"/>
      <c r="ZE18" s="301"/>
      <c r="ZF18" s="301"/>
      <c r="ZG18" s="301"/>
      <c r="ZH18" s="301"/>
      <c r="ZI18" s="301"/>
      <c r="ZJ18" s="301"/>
      <c r="ZK18" s="301"/>
      <c r="ZL18" s="301"/>
      <c r="ZM18" s="301"/>
      <c r="ZN18" s="301"/>
      <c r="ZO18" s="301"/>
      <c r="ZP18" s="301"/>
      <c r="ZQ18" s="301"/>
      <c r="ZR18" s="301"/>
      <c r="ZS18" s="301"/>
      <c r="ZT18" s="301"/>
      <c r="ZU18" s="301"/>
      <c r="ZV18" s="301"/>
      <c r="ZW18" s="301"/>
      <c r="ZX18" s="301"/>
      <c r="ZY18" s="301"/>
      <c r="ZZ18" s="301"/>
      <c r="AAA18" s="301"/>
      <c r="AAB18" s="301"/>
      <c r="AAC18" s="301"/>
      <c r="AAD18" s="301"/>
      <c r="AAE18" s="301"/>
      <c r="AAF18" s="301"/>
      <c r="AAG18" s="301"/>
      <c r="AAH18" s="301"/>
      <c r="AAI18" s="301"/>
      <c r="AAJ18" s="301"/>
      <c r="AAK18" s="301"/>
      <c r="AAL18" s="301"/>
      <c r="AAM18" s="301"/>
      <c r="AAN18" s="301"/>
      <c r="AAO18" s="301"/>
      <c r="AAP18" s="301"/>
      <c r="AAQ18" s="301"/>
      <c r="AAR18" s="301"/>
      <c r="AAS18" s="301"/>
      <c r="AAT18" s="301"/>
      <c r="AAU18" s="301"/>
      <c r="AAV18" s="301"/>
      <c r="AAW18" s="301"/>
      <c r="AAX18" s="301"/>
      <c r="AAY18" s="301"/>
      <c r="AAZ18" s="301"/>
      <c r="ABA18" s="301"/>
      <c r="ABB18" s="301"/>
      <c r="ABC18" s="301"/>
      <c r="ABD18" s="301"/>
      <c r="ABE18" s="301"/>
      <c r="ABF18" s="301"/>
      <c r="ABG18" s="301"/>
      <c r="ABH18" s="301"/>
      <c r="ABI18" s="301"/>
      <c r="ABJ18" s="301"/>
      <c r="ABK18" s="301"/>
      <c r="ABL18" s="301"/>
      <c r="ABM18" s="301"/>
      <c r="ABN18" s="301"/>
      <c r="ABO18" s="301"/>
      <c r="ABP18" s="301"/>
      <c r="ABQ18" s="301"/>
      <c r="ABR18" s="301"/>
      <c r="ABS18" s="301"/>
      <c r="ABT18" s="301"/>
      <c r="ABU18" s="301"/>
      <c r="ABV18" s="301"/>
      <c r="ABW18" s="301"/>
      <c r="ABX18" s="301"/>
      <c r="ABY18" s="301"/>
      <c r="ABZ18" s="301"/>
      <c r="ACA18" s="301"/>
      <c r="ACB18" s="301"/>
      <c r="ACC18" s="301"/>
      <c r="ACD18" s="301"/>
      <c r="ACE18" s="301"/>
      <c r="ACF18" s="301"/>
      <c r="ACG18" s="301"/>
      <c r="ACH18" s="301"/>
      <c r="ACI18" s="301"/>
      <c r="ACJ18" s="301"/>
      <c r="ACK18" s="301"/>
      <c r="ACL18" s="301"/>
      <c r="ACM18" s="301"/>
      <c r="ACN18" s="301"/>
      <c r="ACO18" s="301"/>
      <c r="ACP18" s="301"/>
      <c r="ACQ18" s="301"/>
      <c r="ACR18" s="301"/>
      <c r="ACS18" s="301"/>
      <c r="ACT18" s="301"/>
      <c r="ACU18" s="301"/>
      <c r="ACV18" s="301"/>
      <c r="ACW18" s="301"/>
      <c r="ACX18" s="301"/>
      <c r="ACY18" s="301"/>
      <c r="ACZ18" s="301"/>
      <c r="ADA18" s="301"/>
      <c r="ADB18" s="301"/>
      <c r="ADC18" s="301"/>
      <c r="ADD18" s="301"/>
      <c r="ADE18" s="301"/>
      <c r="ADF18" s="301"/>
      <c r="ADG18" s="301"/>
      <c r="ADH18" s="301"/>
      <c r="ADI18" s="301"/>
      <c r="ADJ18" s="301"/>
      <c r="ADK18" s="301"/>
      <c r="ADL18" s="301"/>
      <c r="ADM18" s="301"/>
      <c r="ADN18" s="301"/>
      <c r="ADO18" s="301"/>
      <c r="ADP18" s="301"/>
      <c r="ADQ18" s="301"/>
      <c r="ADR18" s="301"/>
      <c r="ADS18" s="301"/>
      <c r="ADT18" s="301"/>
      <c r="ADU18" s="301"/>
      <c r="ADV18" s="301"/>
      <c r="ADW18" s="301"/>
      <c r="ADX18" s="301"/>
      <c r="ADY18" s="301"/>
      <c r="ADZ18" s="301"/>
      <c r="AEA18" s="301"/>
      <c r="AEB18" s="301"/>
      <c r="AEC18" s="301"/>
      <c r="AED18" s="301"/>
      <c r="AEE18" s="301"/>
      <c r="AEF18" s="301"/>
      <c r="AEG18" s="301"/>
      <c r="AEH18" s="301"/>
      <c r="AEI18" s="301"/>
      <c r="AEJ18" s="301"/>
      <c r="AEK18" s="301"/>
      <c r="AEL18" s="301"/>
      <c r="AEM18" s="301"/>
      <c r="AEN18" s="301"/>
      <c r="AEO18" s="301"/>
      <c r="AEP18" s="301"/>
      <c r="AEQ18" s="301"/>
      <c r="AER18" s="301"/>
      <c r="AES18" s="301"/>
      <c r="AET18" s="301"/>
      <c r="AEU18" s="301"/>
      <c r="AEV18" s="301"/>
      <c r="AEW18" s="301"/>
      <c r="AEX18" s="301"/>
      <c r="AEY18" s="301"/>
      <c r="AEZ18" s="301"/>
      <c r="AFA18" s="301"/>
      <c r="AFB18" s="301"/>
      <c r="AFC18" s="301"/>
      <c r="AFD18" s="301"/>
      <c r="AFE18" s="301"/>
      <c r="AFF18" s="301"/>
      <c r="AFG18" s="301"/>
      <c r="AFH18" s="301"/>
      <c r="AFI18" s="301"/>
      <c r="AFJ18" s="301"/>
      <c r="AFK18" s="301"/>
      <c r="AFL18" s="301"/>
      <c r="AFM18" s="301"/>
      <c r="AFN18" s="301"/>
      <c r="AFO18" s="301"/>
      <c r="AFP18" s="301"/>
      <c r="AFQ18" s="301"/>
      <c r="AFR18" s="301"/>
      <c r="AFS18" s="301"/>
      <c r="AFT18" s="301"/>
      <c r="AFU18" s="301"/>
      <c r="AFV18" s="301"/>
      <c r="AFW18" s="301"/>
      <c r="AFX18" s="301"/>
      <c r="AFY18" s="301"/>
      <c r="AFZ18" s="301"/>
      <c r="AGA18" s="301"/>
      <c r="AGB18" s="301"/>
      <c r="AGC18" s="301"/>
      <c r="AGD18" s="301"/>
      <c r="AGE18" s="301"/>
      <c r="AGF18" s="301"/>
      <c r="AGG18" s="301"/>
      <c r="AGH18" s="301"/>
      <c r="AGI18" s="301"/>
      <c r="AGJ18" s="301"/>
      <c r="AGK18" s="301"/>
      <c r="AGL18" s="301"/>
      <c r="AGM18" s="301"/>
      <c r="AGN18" s="301"/>
      <c r="AGO18" s="301"/>
      <c r="AGP18" s="301"/>
      <c r="AGQ18" s="301"/>
      <c r="AGR18" s="301"/>
      <c r="AGS18" s="301"/>
      <c r="AGT18" s="301"/>
      <c r="AGU18" s="301"/>
      <c r="AGV18" s="301"/>
      <c r="AGW18" s="301"/>
      <c r="AGX18" s="301"/>
      <c r="AGY18" s="301"/>
      <c r="AGZ18" s="301"/>
      <c r="AHA18" s="301"/>
      <c r="AHB18" s="301"/>
      <c r="AHC18" s="301"/>
      <c r="AHD18" s="301"/>
      <c r="AHE18" s="301"/>
      <c r="AHF18" s="301"/>
      <c r="AHG18" s="301"/>
      <c r="AHH18" s="301"/>
      <c r="AHI18" s="301"/>
      <c r="AHJ18" s="301"/>
      <c r="AHK18" s="301"/>
      <c r="AHL18" s="301"/>
      <c r="AHM18" s="301"/>
      <c r="AHN18" s="301"/>
      <c r="AHO18" s="301"/>
      <c r="AHP18" s="301"/>
      <c r="AHQ18" s="301"/>
      <c r="AHR18" s="301"/>
      <c r="AHS18" s="301"/>
      <c r="AHT18" s="301"/>
      <c r="AHU18" s="301"/>
      <c r="AHV18" s="301"/>
      <c r="AHW18" s="301"/>
      <c r="AHX18" s="301"/>
      <c r="AHY18" s="301"/>
      <c r="AHZ18" s="301"/>
      <c r="AIA18" s="301"/>
      <c r="AIB18" s="301"/>
      <c r="AIC18" s="301"/>
      <c r="AID18" s="301"/>
      <c r="AIE18" s="301"/>
      <c r="AIF18" s="301"/>
      <c r="AIG18" s="301"/>
      <c r="AIH18" s="301"/>
      <c r="AII18" s="301"/>
      <c r="AIJ18" s="301"/>
      <c r="AIK18" s="301"/>
      <c r="AIL18" s="301"/>
      <c r="AIM18" s="301"/>
      <c r="AIN18" s="301"/>
      <c r="AIO18" s="301"/>
      <c r="AIP18" s="301"/>
      <c r="AIQ18" s="301"/>
      <c r="AIR18" s="301"/>
      <c r="AIS18" s="301"/>
      <c r="AIT18" s="301"/>
      <c r="AIU18" s="301"/>
      <c r="AIV18" s="301"/>
      <c r="AIW18" s="301"/>
      <c r="AIX18" s="301"/>
      <c r="AIY18" s="301"/>
      <c r="AIZ18" s="301"/>
      <c r="AJA18" s="301"/>
      <c r="AJB18" s="301"/>
      <c r="AJC18" s="301"/>
      <c r="AJD18" s="301"/>
      <c r="AJE18" s="301"/>
      <c r="AJF18" s="301"/>
      <c r="AJG18" s="301"/>
      <c r="AJH18" s="301"/>
      <c r="AJI18" s="301"/>
      <c r="AJJ18" s="301"/>
      <c r="AJK18" s="301"/>
      <c r="AJL18" s="301"/>
      <c r="AJM18" s="301"/>
      <c r="AJN18" s="301"/>
      <c r="AJO18" s="301"/>
      <c r="AJP18" s="301"/>
      <c r="AJQ18" s="301"/>
      <c r="AJR18" s="301"/>
      <c r="AJS18" s="301"/>
      <c r="AJT18" s="301"/>
      <c r="AJU18" s="301"/>
      <c r="AJV18" s="301"/>
      <c r="AJW18" s="301"/>
      <c r="AJX18" s="301"/>
      <c r="AJY18" s="301"/>
      <c r="AJZ18" s="301"/>
      <c r="AKA18" s="301"/>
      <c r="AKB18" s="301"/>
      <c r="AKC18" s="301"/>
      <c r="AKD18" s="301"/>
      <c r="AKE18" s="301"/>
      <c r="AKF18" s="301"/>
      <c r="AKG18" s="301"/>
      <c r="AKH18" s="301"/>
      <c r="AKI18" s="301"/>
      <c r="AKJ18" s="301"/>
      <c r="AKK18" s="301"/>
      <c r="AKL18" s="301"/>
      <c r="AKM18" s="301"/>
      <c r="AKN18" s="301"/>
      <c r="AKO18" s="301"/>
      <c r="AKP18" s="301"/>
      <c r="AKQ18" s="301"/>
      <c r="AKR18" s="301"/>
      <c r="AKS18" s="301"/>
      <c r="AKT18" s="301"/>
      <c r="AKU18" s="301"/>
      <c r="AKV18" s="301"/>
      <c r="AKW18" s="301"/>
      <c r="AKX18" s="301"/>
      <c r="AKY18" s="301"/>
      <c r="AKZ18" s="301"/>
      <c r="ALA18" s="301"/>
      <c r="ALB18" s="301"/>
      <c r="ALC18" s="301"/>
      <c r="ALD18" s="301"/>
      <c r="ALE18" s="301"/>
      <c r="ALF18" s="301"/>
      <c r="ALG18" s="301"/>
      <c r="ALH18" s="301"/>
      <c r="ALI18" s="301"/>
      <c r="ALJ18" s="301"/>
      <c r="ALK18" s="301"/>
      <c r="ALL18" s="301"/>
      <c r="ALM18" s="301"/>
      <c r="ALN18" s="301"/>
      <c r="ALO18" s="301"/>
      <c r="ALP18" s="301"/>
      <c r="ALQ18" s="301"/>
      <c r="ALR18" s="301"/>
      <c r="ALS18" s="301"/>
      <c r="ALT18" s="301"/>
      <c r="ALU18" s="301"/>
      <c r="ALV18" s="301"/>
      <c r="ALW18" s="301"/>
      <c r="ALX18" s="301"/>
      <c r="ALY18" s="301"/>
      <c r="ALZ18" s="301"/>
      <c r="AMA18" s="301"/>
      <c r="AMB18" s="301"/>
      <c r="AMC18" s="301"/>
      <c r="AMD18" s="301"/>
      <c r="AME18" s="301"/>
      <c r="AMF18" s="301"/>
      <c r="AMG18" s="301"/>
      <c r="AMH18" s="301"/>
      <c r="AMI18" s="301"/>
      <c r="AMJ18" s="301"/>
      <c r="AMK18" s="301"/>
      <c r="AML18" s="301"/>
      <c r="AMM18" s="301"/>
      <c r="AMN18" s="301"/>
      <c r="AMO18" s="301"/>
      <c r="AMP18" s="301"/>
      <c r="AMQ18" s="301"/>
      <c r="AMR18" s="301"/>
      <c r="AMS18" s="301"/>
      <c r="AMT18" s="301"/>
      <c r="AMU18" s="301"/>
      <c r="AMV18" s="301"/>
      <c r="AMW18" s="301"/>
      <c r="AMX18" s="301"/>
      <c r="AMY18" s="301"/>
      <c r="AMZ18" s="301"/>
      <c r="ANA18" s="301"/>
      <c r="ANB18" s="301"/>
      <c r="ANC18" s="301"/>
      <c r="AND18" s="301"/>
      <c r="ANE18" s="301"/>
      <c r="ANF18" s="301"/>
      <c r="ANG18" s="301"/>
      <c r="ANH18" s="301"/>
      <c r="ANI18" s="301"/>
      <c r="ANJ18" s="301"/>
      <c r="ANK18" s="301"/>
      <c r="ANL18" s="301"/>
      <c r="ANM18" s="301"/>
      <c r="ANN18" s="301"/>
      <c r="ANO18" s="301"/>
      <c r="ANP18" s="301"/>
      <c r="ANQ18" s="301"/>
      <c r="ANR18" s="301"/>
      <c r="ANS18" s="301"/>
      <c r="ANT18" s="301"/>
      <c r="ANU18" s="301"/>
      <c r="ANV18" s="301"/>
      <c r="ANW18" s="301"/>
      <c r="ANX18" s="301"/>
      <c r="ANY18" s="301"/>
      <c r="ANZ18" s="301"/>
      <c r="AOA18" s="301"/>
      <c r="AOB18" s="301"/>
      <c r="AOC18" s="301"/>
      <c r="AOD18" s="301"/>
      <c r="AOE18" s="301"/>
      <c r="AOF18" s="301"/>
      <c r="AOG18" s="301"/>
      <c r="AOH18" s="301"/>
      <c r="AOI18" s="301"/>
      <c r="AOJ18" s="301"/>
      <c r="AOK18" s="301"/>
      <c r="AOL18" s="301"/>
      <c r="AOM18" s="301"/>
      <c r="AON18" s="301"/>
      <c r="AOO18" s="301"/>
      <c r="AOP18" s="301"/>
      <c r="AOQ18" s="301"/>
      <c r="AOR18" s="301"/>
      <c r="AOS18" s="301"/>
      <c r="AOT18" s="301"/>
      <c r="AOU18" s="301"/>
      <c r="AOV18" s="301"/>
      <c r="AOW18" s="301"/>
      <c r="AOX18" s="301"/>
      <c r="AOY18" s="301"/>
      <c r="AOZ18" s="301"/>
      <c r="APA18" s="301"/>
      <c r="APB18" s="301"/>
      <c r="APC18" s="301"/>
      <c r="APD18" s="301"/>
      <c r="APE18" s="301"/>
      <c r="APF18" s="301"/>
      <c r="APG18" s="301"/>
      <c r="APH18" s="301"/>
      <c r="API18" s="301"/>
      <c r="APJ18" s="301"/>
      <c r="APK18" s="301"/>
      <c r="APL18" s="301"/>
      <c r="APM18" s="301"/>
      <c r="APN18" s="301"/>
      <c r="APO18" s="301"/>
      <c r="APP18" s="301"/>
      <c r="APQ18" s="301"/>
      <c r="APR18" s="301"/>
      <c r="APS18" s="301"/>
      <c r="APT18" s="301"/>
      <c r="APU18" s="301"/>
      <c r="APV18" s="301"/>
      <c r="APW18" s="301"/>
      <c r="APX18" s="301"/>
      <c r="APY18" s="301"/>
      <c r="APZ18" s="301"/>
      <c r="AQA18" s="301"/>
      <c r="AQB18" s="301"/>
      <c r="AQC18" s="301"/>
      <c r="AQD18" s="301"/>
      <c r="AQE18" s="301"/>
      <c r="AQF18" s="301"/>
      <c r="AQG18" s="301"/>
      <c r="AQH18" s="301"/>
      <c r="AQI18" s="301"/>
      <c r="AQJ18" s="301"/>
      <c r="AQK18" s="301"/>
      <c r="AQL18" s="301"/>
      <c r="AQM18" s="301"/>
      <c r="AQN18" s="301"/>
      <c r="AQO18" s="301"/>
      <c r="AQP18" s="301"/>
      <c r="AQQ18" s="301"/>
      <c r="AQR18" s="301"/>
      <c r="AQS18" s="301"/>
      <c r="AQT18" s="301"/>
      <c r="AQU18" s="301"/>
      <c r="AQV18" s="301"/>
      <c r="AQW18" s="301"/>
      <c r="AQX18" s="301"/>
      <c r="AQY18" s="301"/>
      <c r="AQZ18" s="301"/>
      <c r="ARA18" s="301"/>
      <c r="ARB18" s="301"/>
      <c r="ARC18" s="301"/>
      <c r="ARD18" s="301"/>
      <c r="ARE18" s="301"/>
      <c r="ARF18" s="301"/>
      <c r="ARG18" s="301"/>
      <c r="ARH18" s="301"/>
      <c r="ARI18" s="301"/>
      <c r="ARJ18" s="301"/>
      <c r="ARK18" s="301"/>
      <c r="ARL18" s="301"/>
      <c r="ARM18" s="301"/>
      <c r="ARN18" s="301"/>
      <c r="ARO18" s="301"/>
      <c r="ARP18" s="301"/>
      <c r="ARQ18" s="301"/>
      <c r="ARR18" s="301"/>
      <c r="ARS18" s="301"/>
      <c r="ART18" s="301"/>
      <c r="ARU18" s="301"/>
      <c r="ARV18" s="301"/>
      <c r="ARW18" s="301"/>
      <c r="ARX18" s="301"/>
      <c r="ARY18" s="301"/>
      <c r="ARZ18" s="301"/>
      <c r="ASA18" s="301"/>
      <c r="ASB18" s="301"/>
      <c r="ASC18" s="301"/>
      <c r="ASD18" s="301"/>
      <c r="ASE18" s="301"/>
      <c r="ASF18" s="301"/>
      <c r="ASG18" s="301"/>
      <c r="ASH18" s="301"/>
      <c r="ASI18" s="301"/>
      <c r="ASJ18" s="301"/>
      <c r="ASK18" s="301"/>
      <c r="ASL18" s="301"/>
      <c r="ASM18" s="301"/>
      <c r="ASN18" s="301"/>
      <c r="ASO18" s="301"/>
      <c r="ASP18" s="301"/>
      <c r="ASQ18" s="301"/>
      <c r="ASR18" s="301"/>
      <c r="ASS18" s="301"/>
      <c r="AST18" s="301"/>
      <c r="ASU18" s="301"/>
      <c r="ASV18" s="301"/>
      <c r="ASW18" s="301"/>
      <c r="ASX18" s="301"/>
      <c r="ASY18" s="301"/>
      <c r="ASZ18" s="301"/>
      <c r="ATA18" s="301"/>
      <c r="ATB18" s="301"/>
      <c r="ATC18" s="301"/>
      <c r="ATD18" s="301"/>
      <c r="ATE18" s="301"/>
      <c r="ATF18" s="301"/>
      <c r="ATG18" s="301"/>
      <c r="ATH18" s="301"/>
      <c r="ATI18" s="301"/>
      <c r="ATJ18" s="301"/>
      <c r="ATK18" s="301"/>
      <c r="ATL18" s="301"/>
      <c r="ATM18" s="301"/>
      <c r="ATN18" s="301"/>
      <c r="ATO18" s="301"/>
      <c r="ATP18" s="301"/>
      <c r="ATQ18" s="301"/>
      <c r="ATR18" s="301"/>
      <c r="ATS18" s="301"/>
      <c r="ATT18" s="301"/>
      <c r="ATU18" s="301"/>
      <c r="ATV18" s="301"/>
      <c r="ATW18" s="301"/>
      <c r="ATX18" s="301"/>
      <c r="ATY18" s="301"/>
      <c r="ATZ18" s="301"/>
      <c r="AUA18" s="301"/>
      <c r="AUB18" s="301"/>
      <c r="AUC18" s="301"/>
      <c r="AUD18" s="301"/>
      <c r="AUE18" s="301"/>
      <c r="AUF18" s="301"/>
      <c r="AUG18" s="301"/>
      <c r="AUH18" s="301"/>
      <c r="AUI18" s="301"/>
      <c r="AUJ18" s="301"/>
      <c r="AUK18" s="301"/>
      <c r="AUL18" s="301"/>
      <c r="AUM18" s="301"/>
      <c r="AUN18" s="301"/>
      <c r="AUO18" s="301"/>
      <c r="AUP18" s="301"/>
      <c r="AUQ18" s="301"/>
      <c r="AUR18" s="301"/>
      <c r="AUS18" s="301"/>
      <c r="AUT18" s="301"/>
      <c r="AUU18" s="301"/>
      <c r="AUV18" s="301"/>
      <c r="AUW18" s="301"/>
      <c r="AUX18" s="301"/>
      <c r="AUY18" s="301"/>
      <c r="AUZ18" s="301"/>
      <c r="AVA18" s="301"/>
      <c r="AVB18" s="301"/>
      <c r="AVC18" s="301"/>
      <c r="AVD18" s="301"/>
      <c r="AVE18" s="301"/>
      <c r="AVF18" s="301"/>
      <c r="AVG18" s="301"/>
      <c r="AVH18" s="301"/>
      <c r="AVI18" s="301"/>
      <c r="AVJ18" s="301"/>
      <c r="AVK18" s="301"/>
      <c r="AVL18" s="301"/>
      <c r="AVM18" s="301"/>
      <c r="AVN18" s="301"/>
      <c r="AVO18" s="301"/>
      <c r="AVP18" s="301"/>
      <c r="AVQ18" s="301"/>
      <c r="AVR18" s="301"/>
      <c r="AVS18" s="301"/>
      <c r="AVT18" s="301"/>
      <c r="AVU18" s="301"/>
      <c r="AVV18" s="301"/>
      <c r="AVW18" s="301"/>
      <c r="AVX18" s="301"/>
      <c r="AVY18" s="301"/>
      <c r="AVZ18" s="301"/>
      <c r="AWA18" s="301"/>
      <c r="AWB18" s="301"/>
      <c r="AWC18" s="301"/>
      <c r="AWD18" s="301"/>
      <c r="AWE18" s="301"/>
      <c r="AWF18" s="301"/>
      <c r="AWG18" s="301"/>
      <c r="AWH18" s="301"/>
      <c r="AWI18" s="301"/>
      <c r="AWJ18" s="301"/>
      <c r="AWK18" s="301"/>
      <c r="AWL18" s="301"/>
      <c r="AWM18" s="301"/>
      <c r="AWN18" s="301"/>
      <c r="AWO18" s="301"/>
      <c r="AWP18" s="301"/>
      <c r="AWQ18" s="301"/>
      <c r="AWR18" s="301"/>
      <c r="AWS18" s="301"/>
      <c r="AWT18" s="301"/>
      <c r="AWU18" s="301"/>
      <c r="AWV18" s="301"/>
      <c r="AWW18" s="301"/>
      <c r="AWX18" s="301"/>
      <c r="AWY18" s="301"/>
      <c r="AWZ18" s="301"/>
      <c r="AXA18" s="301"/>
      <c r="AXB18" s="301"/>
      <c r="AXC18" s="301"/>
      <c r="AXD18" s="301"/>
      <c r="AXE18" s="301"/>
      <c r="AXF18" s="301"/>
      <c r="AXG18" s="301"/>
      <c r="AXH18" s="301"/>
      <c r="AXI18" s="301"/>
      <c r="AXJ18" s="301"/>
      <c r="AXK18" s="301"/>
      <c r="AXL18" s="301"/>
      <c r="AXM18" s="301"/>
      <c r="AXN18" s="301"/>
      <c r="AXO18" s="301"/>
      <c r="AXP18" s="301"/>
      <c r="AXQ18" s="301"/>
      <c r="AXR18" s="301"/>
      <c r="AXS18" s="301"/>
      <c r="AXT18" s="301"/>
      <c r="AXU18" s="301"/>
      <c r="AXV18" s="301"/>
      <c r="AXW18" s="301"/>
      <c r="AXX18" s="301"/>
      <c r="AXY18" s="301"/>
      <c r="AXZ18" s="301"/>
      <c r="AYA18" s="301"/>
      <c r="AYB18" s="301"/>
      <c r="AYC18" s="301"/>
      <c r="AYD18" s="301"/>
      <c r="AYE18" s="301"/>
      <c r="AYF18" s="301"/>
      <c r="AYG18" s="301"/>
      <c r="AYH18" s="301"/>
      <c r="AYI18" s="301"/>
      <c r="AYJ18" s="301"/>
      <c r="AYK18" s="301"/>
      <c r="AYL18" s="301"/>
      <c r="AYM18" s="301"/>
      <c r="AYN18" s="301"/>
      <c r="AYO18" s="301"/>
      <c r="AYP18" s="301"/>
      <c r="AYQ18" s="301"/>
      <c r="AYR18" s="301"/>
      <c r="AYS18" s="301"/>
      <c r="AYT18" s="301"/>
      <c r="AYU18" s="301"/>
      <c r="AYV18" s="301"/>
      <c r="AYW18" s="301"/>
      <c r="AYX18" s="301"/>
      <c r="AYY18" s="301"/>
      <c r="AYZ18" s="301"/>
      <c r="AZA18" s="301"/>
      <c r="AZB18" s="301"/>
      <c r="AZC18" s="301"/>
      <c r="AZD18" s="301"/>
      <c r="AZE18" s="301"/>
      <c r="AZF18" s="301"/>
      <c r="AZG18" s="301"/>
      <c r="AZH18" s="301"/>
      <c r="AZI18" s="301"/>
      <c r="AZJ18" s="301"/>
      <c r="AZK18" s="301"/>
      <c r="AZL18" s="301"/>
      <c r="AZM18" s="301"/>
      <c r="AZN18" s="301"/>
      <c r="AZO18" s="301"/>
      <c r="AZP18" s="301"/>
      <c r="AZQ18" s="301"/>
      <c r="AZR18" s="301"/>
      <c r="AZS18" s="301"/>
      <c r="AZT18" s="301"/>
      <c r="AZU18" s="301"/>
      <c r="AZV18" s="301"/>
      <c r="AZW18" s="301"/>
      <c r="AZX18" s="301"/>
      <c r="AZY18" s="301"/>
      <c r="AZZ18" s="301"/>
      <c r="BAA18" s="301"/>
      <c r="BAB18" s="301"/>
      <c r="BAC18" s="301"/>
      <c r="BAD18" s="301"/>
      <c r="BAE18" s="301"/>
      <c r="BAF18" s="301"/>
      <c r="BAG18" s="301"/>
      <c r="BAH18" s="301"/>
      <c r="BAI18" s="301"/>
      <c r="BAJ18" s="301"/>
      <c r="BAK18" s="301"/>
      <c r="BAL18" s="301"/>
      <c r="BAM18" s="301"/>
      <c r="BAN18" s="301"/>
      <c r="BAO18" s="301"/>
      <c r="BAP18" s="301"/>
      <c r="BAQ18" s="301"/>
      <c r="BAR18" s="301"/>
      <c r="BAS18" s="301"/>
      <c r="BAT18" s="301"/>
      <c r="BAU18" s="301"/>
      <c r="BAV18" s="301"/>
      <c r="BAW18" s="301"/>
      <c r="BAX18" s="301"/>
      <c r="BAY18" s="301"/>
      <c r="BAZ18" s="301"/>
      <c r="BBA18" s="301"/>
      <c r="BBB18" s="301"/>
      <c r="BBC18" s="301"/>
      <c r="BBD18" s="301"/>
      <c r="BBE18" s="301"/>
      <c r="BBF18" s="301"/>
      <c r="BBG18" s="301"/>
      <c r="BBH18" s="301"/>
      <c r="BBI18" s="301"/>
      <c r="BBJ18" s="301"/>
      <c r="BBK18" s="301"/>
      <c r="BBL18" s="301"/>
      <c r="BBM18" s="301"/>
      <c r="BBN18" s="301"/>
      <c r="BBO18" s="301"/>
      <c r="BBP18" s="301"/>
      <c r="BBQ18" s="301"/>
      <c r="BBR18" s="301"/>
      <c r="BBS18" s="301"/>
      <c r="BBT18" s="301"/>
      <c r="BBU18" s="301"/>
      <c r="BBV18" s="301"/>
      <c r="BBW18" s="301"/>
      <c r="BBX18" s="301"/>
      <c r="BBY18" s="301"/>
      <c r="BBZ18" s="301"/>
      <c r="BCA18" s="301"/>
      <c r="BCB18" s="301"/>
      <c r="BCC18" s="301"/>
      <c r="BCD18" s="301"/>
      <c r="BCE18" s="301"/>
      <c r="BCF18" s="301"/>
      <c r="BCG18" s="301"/>
      <c r="BCH18" s="301"/>
      <c r="BCI18" s="301"/>
      <c r="BCJ18" s="301"/>
      <c r="BCK18" s="301"/>
      <c r="BCL18" s="301"/>
      <c r="BCM18" s="301"/>
      <c r="BCN18" s="301"/>
      <c r="BCO18" s="301"/>
      <c r="BCP18" s="301"/>
      <c r="BCQ18" s="301"/>
      <c r="BCR18" s="301"/>
      <c r="BCS18" s="301"/>
      <c r="BCT18" s="301"/>
      <c r="BCU18" s="301"/>
      <c r="BCV18" s="301"/>
      <c r="BCW18" s="301"/>
      <c r="BCX18" s="301"/>
      <c r="BCY18" s="301"/>
      <c r="BCZ18" s="301"/>
      <c r="BDA18" s="301"/>
      <c r="BDB18" s="301"/>
      <c r="BDC18" s="301"/>
      <c r="BDD18" s="301"/>
      <c r="BDE18" s="301"/>
      <c r="BDF18" s="301"/>
      <c r="BDG18" s="301"/>
      <c r="BDH18" s="301"/>
      <c r="BDI18" s="301"/>
      <c r="BDJ18" s="301"/>
      <c r="BDK18" s="301"/>
      <c r="BDL18" s="301"/>
      <c r="BDM18" s="301"/>
      <c r="BDN18" s="301"/>
      <c r="BDO18" s="301"/>
      <c r="BDP18" s="301"/>
      <c r="BDQ18" s="301"/>
      <c r="BDR18" s="301"/>
      <c r="BDS18" s="301"/>
      <c r="BDT18" s="301"/>
      <c r="BDU18" s="301"/>
      <c r="BDV18" s="301"/>
      <c r="BDW18" s="301"/>
      <c r="BDX18" s="301"/>
      <c r="BDY18" s="301"/>
      <c r="BDZ18" s="301"/>
      <c r="BEA18" s="301"/>
      <c r="BEB18" s="301"/>
      <c r="BEC18" s="301"/>
      <c r="BED18" s="301"/>
      <c r="BEE18" s="301"/>
      <c r="BEF18" s="301"/>
      <c r="BEG18" s="301"/>
      <c r="BEH18" s="301"/>
      <c r="BEI18" s="301"/>
      <c r="BEJ18" s="301"/>
      <c r="BEK18" s="301"/>
      <c r="BEL18" s="301"/>
      <c r="BEM18" s="301"/>
      <c r="BEN18" s="301"/>
      <c r="BEO18" s="301"/>
      <c r="BEP18" s="301"/>
      <c r="BEQ18" s="301"/>
      <c r="BER18" s="301"/>
      <c r="BES18" s="301"/>
      <c r="BET18" s="301"/>
      <c r="BEU18" s="301"/>
      <c r="BEV18" s="301"/>
      <c r="BEW18" s="301"/>
      <c r="BEX18" s="301"/>
      <c r="BEY18" s="301"/>
      <c r="BEZ18" s="301"/>
      <c r="BFA18" s="301"/>
      <c r="BFB18" s="301"/>
      <c r="BFC18" s="301"/>
      <c r="BFD18" s="301"/>
      <c r="BFE18" s="301"/>
      <c r="BFF18" s="301"/>
      <c r="BFG18" s="301"/>
      <c r="BFH18" s="301"/>
      <c r="BFI18" s="301"/>
      <c r="BFJ18" s="301"/>
      <c r="BFK18" s="301"/>
      <c r="BFL18" s="301"/>
      <c r="BFM18" s="301"/>
      <c r="BFN18" s="301"/>
      <c r="BFO18" s="301"/>
      <c r="BFP18" s="301"/>
      <c r="BFQ18" s="301"/>
      <c r="BFR18" s="301"/>
      <c r="BFS18" s="301"/>
      <c r="BFT18" s="301"/>
      <c r="BFU18" s="301"/>
      <c r="BFV18" s="301"/>
      <c r="BFW18" s="301"/>
      <c r="BFX18" s="301"/>
      <c r="BFY18" s="301"/>
      <c r="BFZ18" s="301"/>
      <c r="BGA18" s="301"/>
      <c r="BGB18" s="301"/>
      <c r="BGC18" s="301"/>
      <c r="BGD18" s="301"/>
      <c r="BGE18" s="301"/>
      <c r="BGF18" s="301"/>
      <c r="BGG18" s="301"/>
      <c r="BGH18" s="301"/>
      <c r="BGI18" s="301"/>
      <c r="BGJ18" s="301"/>
      <c r="BGK18" s="301"/>
      <c r="BGL18" s="301"/>
      <c r="BGM18" s="301"/>
      <c r="BGN18" s="301"/>
      <c r="BGO18" s="301"/>
      <c r="BGP18" s="301"/>
      <c r="BGQ18" s="301"/>
      <c r="BGR18" s="301"/>
      <c r="BGS18" s="301"/>
      <c r="BGT18" s="301"/>
      <c r="BGU18" s="301"/>
      <c r="BGV18" s="301"/>
      <c r="BGW18" s="301"/>
      <c r="BGX18" s="301"/>
      <c r="BGY18" s="301"/>
      <c r="BGZ18" s="301"/>
      <c r="BHA18" s="301"/>
      <c r="BHB18" s="301"/>
      <c r="BHC18" s="301"/>
      <c r="BHD18" s="301"/>
      <c r="BHE18" s="301"/>
      <c r="BHF18" s="301"/>
      <c r="BHG18" s="301"/>
      <c r="BHH18" s="301"/>
      <c r="BHI18" s="301"/>
      <c r="BHJ18" s="301"/>
      <c r="BHK18" s="301"/>
      <c r="BHL18" s="301"/>
      <c r="BHM18" s="301"/>
      <c r="BHN18" s="301"/>
      <c r="BHO18" s="301"/>
      <c r="BHP18" s="301"/>
      <c r="BHQ18" s="301"/>
      <c r="BHR18" s="301"/>
      <c r="BHS18" s="301"/>
      <c r="BHT18" s="301"/>
      <c r="BHU18" s="301"/>
      <c r="BHV18" s="301"/>
      <c r="BHW18" s="301"/>
      <c r="BHX18" s="301"/>
      <c r="BHY18" s="301"/>
      <c r="BHZ18" s="301"/>
      <c r="BIA18" s="301"/>
      <c r="BIB18" s="301"/>
      <c r="BIC18" s="301"/>
      <c r="BID18" s="301"/>
      <c r="BIE18" s="301"/>
      <c r="BIF18" s="301"/>
      <c r="BIG18" s="301"/>
      <c r="BIH18" s="301"/>
      <c r="BII18" s="301"/>
      <c r="BIJ18" s="301"/>
      <c r="BIK18" s="301"/>
      <c r="BIL18" s="301"/>
      <c r="BIM18" s="301"/>
      <c r="BIN18" s="301"/>
      <c r="BIO18" s="301"/>
      <c r="BIP18" s="301"/>
      <c r="BIQ18" s="301"/>
      <c r="BIR18" s="301"/>
      <c r="BIS18" s="301"/>
      <c r="BIT18" s="301"/>
      <c r="BIU18" s="301"/>
      <c r="BIV18" s="301"/>
      <c r="BIW18" s="301"/>
      <c r="BIX18" s="301"/>
      <c r="BIY18" s="301"/>
      <c r="BIZ18" s="301"/>
      <c r="BJA18" s="301"/>
      <c r="BJB18" s="301"/>
      <c r="BJC18" s="301"/>
      <c r="BJD18" s="301"/>
      <c r="BJE18" s="301"/>
      <c r="BJF18" s="301"/>
      <c r="BJG18" s="301"/>
      <c r="BJH18" s="301"/>
      <c r="BJI18" s="301"/>
      <c r="BJJ18" s="301"/>
      <c r="BJK18" s="301"/>
      <c r="BJL18" s="301"/>
      <c r="BJM18" s="301"/>
      <c r="BJN18" s="301"/>
      <c r="BJO18" s="301"/>
      <c r="BJP18" s="301"/>
      <c r="BJQ18" s="301"/>
      <c r="BJR18" s="301"/>
      <c r="BJS18" s="301"/>
      <c r="BJT18" s="301"/>
      <c r="BJU18" s="301"/>
      <c r="BJV18" s="301"/>
      <c r="BJW18" s="301"/>
      <c r="BJX18" s="301"/>
      <c r="BJY18" s="301"/>
      <c r="BJZ18" s="301"/>
      <c r="BKA18" s="301"/>
      <c r="BKB18" s="301"/>
      <c r="BKC18" s="301"/>
      <c r="BKD18" s="301"/>
      <c r="BKE18" s="301"/>
      <c r="BKF18" s="301"/>
      <c r="BKG18" s="301"/>
      <c r="BKH18" s="301"/>
      <c r="BKI18" s="301"/>
      <c r="BKJ18" s="301"/>
      <c r="BKK18" s="301"/>
      <c r="BKL18" s="301"/>
      <c r="BKM18" s="301"/>
      <c r="BKN18" s="301"/>
      <c r="BKO18" s="301"/>
      <c r="BKP18" s="301"/>
      <c r="BKQ18" s="301"/>
      <c r="BKR18" s="301"/>
      <c r="BKS18" s="301"/>
      <c r="BKT18" s="301"/>
      <c r="BKU18" s="301"/>
      <c r="BKV18" s="301"/>
      <c r="BKW18" s="301"/>
      <c r="BKX18" s="301"/>
      <c r="BKY18" s="301"/>
      <c r="BKZ18" s="301"/>
      <c r="BLA18" s="301"/>
      <c r="BLB18" s="301"/>
      <c r="BLC18" s="301"/>
      <c r="BLD18" s="301"/>
      <c r="BLE18" s="301"/>
      <c r="BLF18" s="301"/>
      <c r="BLG18" s="301"/>
      <c r="BLH18" s="301"/>
      <c r="BLI18" s="301"/>
      <c r="BLJ18" s="301"/>
      <c r="BLK18" s="301"/>
      <c r="BLL18" s="301"/>
      <c r="BLM18" s="301"/>
      <c r="BLN18" s="301"/>
      <c r="BLO18" s="301"/>
      <c r="BLP18" s="301"/>
      <c r="BLQ18" s="301"/>
      <c r="BLR18" s="301"/>
      <c r="BLS18" s="301"/>
      <c r="BLT18" s="301"/>
      <c r="BLU18" s="301"/>
      <c r="BLV18" s="301"/>
      <c r="BLW18" s="301"/>
      <c r="BLX18" s="301"/>
      <c r="BLY18" s="301"/>
      <c r="BLZ18" s="301"/>
      <c r="BMA18" s="301"/>
      <c r="BMB18" s="301"/>
      <c r="BMC18" s="301"/>
      <c r="BMD18" s="301"/>
      <c r="BME18" s="301"/>
      <c r="BMF18" s="301"/>
      <c r="BMG18" s="301"/>
      <c r="BMH18" s="301"/>
      <c r="BMI18" s="301"/>
      <c r="BMJ18" s="301"/>
      <c r="BMK18" s="301"/>
      <c r="BML18" s="301"/>
      <c r="BMM18" s="301"/>
      <c r="BMN18" s="301"/>
      <c r="BMO18" s="301"/>
      <c r="BMP18" s="301"/>
      <c r="BMQ18" s="301"/>
      <c r="BMR18" s="301"/>
      <c r="BMS18" s="301"/>
      <c r="BMT18" s="301"/>
      <c r="BMU18" s="301"/>
      <c r="BMV18" s="301"/>
      <c r="BMW18" s="301"/>
      <c r="BMX18" s="301"/>
      <c r="BMY18" s="301"/>
      <c r="BMZ18" s="301"/>
      <c r="BNA18" s="301"/>
      <c r="BNB18" s="301"/>
      <c r="BNC18" s="301"/>
      <c r="BND18" s="301"/>
      <c r="BNE18" s="301"/>
      <c r="BNF18" s="301"/>
      <c r="BNG18" s="301"/>
      <c r="BNH18" s="301"/>
      <c r="BNI18" s="301"/>
      <c r="BNJ18" s="301"/>
      <c r="BNK18" s="301"/>
      <c r="BNL18" s="301"/>
      <c r="BNM18" s="301"/>
      <c r="BNN18" s="301"/>
      <c r="BNO18" s="301"/>
      <c r="BNP18" s="301"/>
      <c r="BNQ18" s="301"/>
      <c r="BNR18" s="301"/>
      <c r="BNS18" s="301"/>
      <c r="BNT18" s="301"/>
      <c r="BNU18" s="301"/>
      <c r="BNV18" s="301"/>
      <c r="BNW18" s="301"/>
      <c r="BNX18" s="301"/>
      <c r="BNY18" s="301"/>
      <c r="BNZ18" s="301"/>
      <c r="BOA18" s="301"/>
      <c r="BOB18" s="301"/>
      <c r="BOC18" s="301"/>
      <c r="BOD18" s="301"/>
      <c r="BOE18" s="301"/>
      <c r="BOF18" s="301"/>
      <c r="BOG18" s="301"/>
      <c r="BOH18" s="301"/>
      <c r="BOI18" s="301"/>
      <c r="BOJ18" s="301"/>
      <c r="BOK18" s="301"/>
      <c r="BOL18" s="301"/>
      <c r="BOM18" s="301"/>
      <c r="BON18" s="301"/>
      <c r="BOO18" s="301"/>
      <c r="BOP18" s="301"/>
      <c r="BOQ18" s="301"/>
      <c r="BOR18" s="301"/>
      <c r="BOS18" s="301"/>
      <c r="BOT18" s="301"/>
      <c r="BOU18" s="301"/>
      <c r="BOV18" s="301"/>
      <c r="BOW18" s="301"/>
      <c r="BOX18" s="301"/>
      <c r="BOY18" s="301"/>
      <c r="BOZ18" s="301"/>
      <c r="BPA18" s="301"/>
      <c r="BPB18" s="301"/>
      <c r="BPC18" s="301"/>
      <c r="BPD18" s="301"/>
      <c r="BPE18" s="301"/>
      <c r="BPF18" s="301"/>
      <c r="BPG18" s="301"/>
      <c r="BPH18" s="301"/>
      <c r="BPI18" s="301"/>
      <c r="BPJ18" s="301"/>
      <c r="BPK18" s="301"/>
      <c r="BPL18" s="301"/>
      <c r="BPM18" s="301"/>
      <c r="BPN18" s="301"/>
      <c r="BPO18" s="301"/>
      <c r="BPP18" s="301"/>
      <c r="BPQ18" s="301"/>
      <c r="BPR18" s="301"/>
      <c r="BPS18" s="301"/>
      <c r="BPT18" s="301"/>
      <c r="BPU18" s="301"/>
      <c r="BPV18" s="301"/>
      <c r="BPW18" s="301"/>
      <c r="BPX18" s="301"/>
      <c r="BPY18" s="301"/>
      <c r="BPZ18" s="301"/>
      <c r="BQA18" s="301"/>
      <c r="BQB18" s="301"/>
      <c r="BQC18" s="301"/>
      <c r="BQD18" s="301"/>
      <c r="BQE18" s="301"/>
      <c r="BQF18" s="301"/>
      <c r="BQG18" s="301"/>
      <c r="BQH18" s="301"/>
      <c r="BQI18" s="301"/>
      <c r="BQJ18" s="301"/>
      <c r="BQK18" s="301"/>
      <c r="BQL18" s="301"/>
      <c r="BQM18" s="301"/>
      <c r="BQN18" s="301"/>
      <c r="BQO18" s="301"/>
      <c r="BQP18" s="301"/>
      <c r="BQQ18" s="301"/>
      <c r="BQR18" s="301"/>
      <c r="BQS18" s="301"/>
      <c r="BQT18" s="301"/>
      <c r="BQU18" s="301"/>
      <c r="BQV18" s="301"/>
      <c r="BQW18" s="301"/>
      <c r="BQX18" s="301"/>
      <c r="BQY18" s="301"/>
      <c r="BQZ18" s="301"/>
      <c r="BRA18" s="301"/>
      <c r="BRB18" s="301"/>
      <c r="BRC18" s="301"/>
      <c r="BRD18" s="301"/>
      <c r="BRE18" s="301"/>
      <c r="BRF18" s="301"/>
      <c r="BRG18" s="301"/>
      <c r="BRH18" s="301"/>
      <c r="BRI18" s="301"/>
      <c r="BRJ18" s="301"/>
      <c r="BRK18" s="301"/>
      <c r="BRL18" s="301"/>
      <c r="BRM18" s="301"/>
      <c r="BRN18" s="301"/>
      <c r="BRO18" s="301"/>
      <c r="BRP18" s="301"/>
      <c r="BRQ18" s="301"/>
      <c r="BRR18" s="301"/>
      <c r="BRS18" s="301"/>
      <c r="BRT18" s="301"/>
      <c r="BRU18" s="301"/>
      <c r="BRV18" s="301"/>
      <c r="BRW18" s="301"/>
      <c r="BRX18" s="301"/>
      <c r="BRY18" s="301"/>
      <c r="BRZ18" s="301"/>
      <c r="BSA18" s="301"/>
      <c r="BSB18" s="301"/>
      <c r="BSC18" s="301"/>
      <c r="BSD18" s="301"/>
      <c r="BSE18" s="301"/>
      <c r="BSF18" s="301"/>
      <c r="BSG18" s="301"/>
      <c r="BSH18" s="301"/>
      <c r="BSI18" s="301"/>
      <c r="BSJ18" s="301"/>
      <c r="BSK18" s="301"/>
      <c r="BSL18" s="301"/>
      <c r="BSM18" s="301"/>
      <c r="BSN18" s="301"/>
      <c r="BSO18" s="301"/>
      <c r="BSP18" s="301"/>
      <c r="BSQ18" s="301"/>
      <c r="BSR18" s="301"/>
      <c r="BSS18" s="301"/>
      <c r="BST18" s="301"/>
      <c r="BSU18" s="301"/>
      <c r="BSV18" s="301"/>
      <c r="BSW18" s="301"/>
      <c r="BSX18" s="301"/>
      <c r="BSY18" s="301"/>
      <c r="BSZ18" s="301"/>
      <c r="BTA18" s="301"/>
      <c r="BTB18" s="301"/>
      <c r="BTC18" s="301"/>
      <c r="BTD18" s="301"/>
      <c r="BTE18" s="301"/>
      <c r="BTF18" s="301"/>
      <c r="BTG18" s="301"/>
      <c r="BTH18" s="301"/>
      <c r="BTI18" s="301"/>
      <c r="BTJ18" s="301"/>
      <c r="BTK18" s="301"/>
      <c r="BTL18" s="301"/>
      <c r="BTM18" s="301"/>
      <c r="BTN18" s="301"/>
      <c r="BTO18" s="301"/>
      <c r="BTP18" s="301"/>
      <c r="BTQ18" s="301"/>
      <c r="BTR18" s="301"/>
      <c r="BTS18" s="301"/>
      <c r="BTT18" s="301"/>
      <c r="BTU18" s="301"/>
      <c r="BTV18" s="301"/>
      <c r="BTW18" s="301"/>
      <c r="BTX18" s="301"/>
      <c r="BTY18" s="301"/>
      <c r="BTZ18" s="301"/>
      <c r="BUA18" s="301"/>
      <c r="BUB18" s="301"/>
      <c r="BUC18" s="301"/>
      <c r="BUD18" s="301"/>
      <c r="BUE18" s="301"/>
      <c r="BUF18" s="301"/>
      <c r="BUG18" s="301"/>
      <c r="BUH18" s="301"/>
      <c r="BUI18" s="301"/>
      <c r="BUJ18" s="301"/>
      <c r="BUK18" s="301"/>
      <c r="BUL18" s="301"/>
      <c r="BUM18" s="301"/>
      <c r="BUN18" s="301"/>
      <c r="BUO18" s="301"/>
      <c r="BUP18" s="301"/>
      <c r="BUQ18" s="301"/>
      <c r="BUR18" s="301"/>
      <c r="BUS18" s="301"/>
      <c r="BUT18" s="301"/>
      <c r="BUU18" s="301"/>
      <c r="BUV18" s="301"/>
      <c r="BUW18" s="301"/>
      <c r="BUX18" s="301"/>
      <c r="BUY18" s="301"/>
      <c r="BUZ18" s="301"/>
      <c r="BVA18" s="301"/>
      <c r="BVB18" s="301"/>
      <c r="BVC18" s="301"/>
      <c r="BVD18" s="301"/>
      <c r="BVE18" s="301"/>
      <c r="BVF18" s="301"/>
      <c r="BVG18" s="301"/>
      <c r="BVH18" s="301"/>
      <c r="BVI18" s="301"/>
      <c r="BVJ18" s="301"/>
      <c r="BVK18" s="301"/>
      <c r="BVL18" s="301"/>
      <c r="BVM18" s="301"/>
      <c r="BVN18" s="301"/>
      <c r="BVO18" s="301"/>
      <c r="BVP18" s="301"/>
      <c r="BVQ18" s="301"/>
      <c r="BVR18" s="301"/>
      <c r="BVS18" s="301"/>
      <c r="BVT18" s="301"/>
      <c r="BVU18" s="301"/>
      <c r="BVV18" s="301"/>
      <c r="BVW18" s="301"/>
      <c r="BVX18" s="301"/>
      <c r="BVY18" s="301"/>
      <c r="BVZ18" s="301"/>
      <c r="BWA18" s="301"/>
      <c r="BWB18" s="301"/>
      <c r="BWC18" s="301"/>
      <c r="BWD18" s="301"/>
      <c r="BWE18" s="301"/>
      <c r="BWF18" s="301"/>
      <c r="BWG18" s="301"/>
      <c r="BWH18" s="301"/>
      <c r="BWI18" s="301"/>
      <c r="BWJ18" s="301"/>
      <c r="BWK18" s="301"/>
      <c r="BWL18" s="301"/>
      <c r="BWM18" s="301"/>
      <c r="BWN18" s="301"/>
      <c r="BWO18" s="301"/>
      <c r="BWP18" s="301"/>
      <c r="BWQ18" s="301"/>
      <c r="BWR18" s="301"/>
      <c r="BWS18" s="301"/>
      <c r="BWT18" s="301"/>
      <c r="BWU18" s="301"/>
      <c r="BWV18" s="301"/>
      <c r="BWW18" s="301"/>
      <c r="BWX18" s="301"/>
      <c r="BWY18" s="301"/>
      <c r="BWZ18" s="301"/>
      <c r="BXA18" s="301"/>
      <c r="BXB18" s="301"/>
      <c r="BXC18" s="301"/>
      <c r="BXD18" s="301"/>
      <c r="BXE18" s="301"/>
      <c r="BXF18" s="301"/>
      <c r="BXG18" s="301"/>
      <c r="BXH18" s="301"/>
      <c r="BXI18" s="301"/>
      <c r="BXJ18" s="301"/>
      <c r="BXK18" s="301"/>
      <c r="BXL18" s="301"/>
      <c r="BXM18" s="301"/>
      <c r="BXN18" s="301"/>
      <c r="BXO18" s="301"/>
      <c r="BXP18" s="301"/>
      <c r="BXQ18" s="301"/>
      <c r="BXR18" s="301"/>
      <c r="BXS18" s="301"/>
      <c r="BXT18" s="301"/>
      <c r="BXU18" s="301"/>
      <c r="BXV18" s="301"/>
      <c r="BXW18" s="301"/>
      <c r="BXX18" s="301"/>
      <c r="BXY18" s="301"/>
      <c r="BXZ18" s="301"/>
      <c r="BYA18" s="301"/>
      <c r="BYB18" s="301"/>
      <c r="BYC18" s="301"/>
      <c r="BYD18" s="301"/>
      <c r="BYE18" s="301"/>
      <c r="BYF18" s="301"/>
      <c r="BYG18" s="301"/>
      <c r="BYH18" s="301"/>
      <c r="BYI18" s="301"/>
      <c r="BYJ18" s="301"/>
      <c r="BYK18" s="301"/>
      <c r="BYL18" s="301"/>
      <c r="BYM18" s="301"/>
      <c r="BYN18" s="301"/>
      <c r="BYO18" s="301"/>
      <c r="BYP18" s="301"/>
      <c r="BYQ18" s="301"/>
      <c r="BYR18" s="301"/>
      <c r="BYS18" s="301"/>
      <c r="BYT18" s="301"/>
      <c r="BYU18" s="301"/>
      <c r="BYV18" s="301"/>
      <c r="BYW18" s="301"/>
      <c r="BYX18" s="301"/>
      <c r="BYY18" s="301"/>
      <c r="BYZ18" s="301"/>
      <c r="BZA18" s="301"/>
      <c r="BZB18" s="301"/>
      <c r="BZC18" s="301"/>
      <c r="BZD18" s="301"/>
      <c r="BZE18" s="301"/>
      <c r="BZF18" s="301"/>
      <c r="BZG18" s="301"/>
      <c r="BZH18" s="301"/>
      <c r="BZI18" s="301"/>
      <c r="BZJ18" s="301"/>
      <c r="BZK18" s="301"/>
      <c r="BZL18" s="301"/>
      <c r="BZM18" s="301"/>
      <c r="BZN18" s="301"/>
      <c r="BZO18" s="301"/>
      <c r="BZP18" s="301"/>
      <c r="BZQ18" s="301"/>
      <c r="BZR18" s="301"/>
      <c r="BZS18" s="301"/>
      <c r="BZT18" s="301"/>
      <c r="BZU18" s="301"/>
      <c r="BZV18" s="301"/>
      <c r="BZW18" s="301"/>
      <c r="BZX18" s="301"/>
      <c r="BZY18" s="301"/>
      <c r="BZZ18" s="301"/>
      <c r="CAA18" s="301"/>
      <c r="CAB18" s="301"/>
      <c r="CAC18" s="301"/>
      <c r="CAD18" s="301"/>
      <c r="CAE18" s="301"/>
      <c r="CAF18" s="301"/>
      <c r="CAG18" s="301"/>
      <c r="CAH18" s="301"/>
      <c r="CAI18" s="301"/>
      <c r="CAJ18" s="301"/>
      <c r="CAK18" s="301"/>
      <c r="CAL18" s="301"/>
      <c r="CAM18" s="301"/>
      <c r="CAN18" s="301"/>
      <c r="CAO18" s="301"/>
      <c r="CAP18" s="301"/>
      <c r="CAQ18" s="301"/>
      <c r="CAR18" s="301"/>
      <c r="CAS18" s="301"/>
      <c r="CAT18" s="301"/>
      <c r="CAU18" s="301"/>
      <c r="CAV18" s="301"/>
      <c r="CAW18" s="301"/>
      <c r="CAX18" s="301"/>
      <c r="CAY18" s="301"/>
      <c r="CAZ18" s="301"/>
      <c r="CBA18" s="301"/>
      <c r="CBB18" s="301"/>
      <c r="CBC18" s="301"/>
      <c r="CBD18" s="301"/>
      <c r="CBE18" s="301"/>
      <c r="CBF18" s="301"/>
      <c r="CBG18" s="301"/>
      <c r="CBH18" s="301"/>
      <c r="CBI18" s="301"/>
      <c r="CBJ18" s="301"/>
      <c r="CBK18" s="301"/>
      <c r="CBL18" s="301"/>
      <c r="CBM18" s="301"/>
      <c r="CBN18" s="301"/>
      <c r="CBO18" s="301"/>
      <c r="CBP18" s="301"/>
      <c r="CBQ18" s="301"/>
      <c r="CBR18" s="301"/>
      <c r="CBS18" s="301"/>
      <c r="CBT18" s="301"/>
      <c r="CBU18" s="301"/>
      <c r="CBV18" s="301"/>
      <c r="CBW18" s="301"/>
      <c r="CBX18" s="301"/>
      <c r="CBY18" s="301"/>
      <c r="CBZ18" s="301"/>
      <c r="CCA18" s="301"/>
      <c r="CCB18" s="301"/>
      <c r="CCC18" s="301"/>
      <c r="CCD18" s="301"/>
      <c r="CCE18" s="301"/>
      <c r="CCF18" s="301"/>
      <c r="CCG18" s="301"/>
      <c r="CCH18" s="301"/>
      <c r="CCI18" s="301"/>
      <c r="CCJ18" s="301"/>
      <c r="CCK18" s="301"/>
      <c r="CCL18" s="301"/>
      <c r="CCM18" s="301"/>
      <c r="CCN18" s="301"/>
      <c r="CCO18" s="301"/>
      <c r="CCP18" s="301"/>
      <c r="CCQ18" s="301"/>
      <c r="CCR18" s="301"/>
      <c r="CCS18" s="301"/>
      <c r="CCT18" s="301"/>
      <c r="CCU18" s="301"/>
      <c r="CCV18" s="301"/>
      <c r="CCW18" s="301"/>
      <c r="CCX18" s="301"/>
      <c r="CCY18" s="301"/>
      <c r="CCZ18" s="301"/>
      <c r="CDA18" s="301"/>
      <c r="CDB18" s="301"/>
      <c r="CDC18" s="301"/>
      <c r="CDD18" s="301"/>
      <c r="CDE18" s="301"/>
      <c r="CDF18" s="301"/>
      <c r="CDG18" s="301"/>
      <c r="CDH18" s="301"/>
      <c r="CDI18" s="301"/>
      <c r="CDJ18" s="301"/>
      <c r="CDK18" s="301"/>
      <c r="CDL18" s="301"/>
      <c r="CDM18" s="301"/>
      <c r="CDN18" s="301"/>
      <c r="CDO18" s="301"/>
      <c r="CDP18" s="301"/>
      <c r="CDQ18" s="301"/>
      <c r="CDR18" s="301"/>
      <c r="CDS18" s="301"/>
      <c r="CDT18" s="301"/>
      <c r="CDU18" s="301"/>
      <c r="CDV18" s="301"/>
      <c r="CDW18" s="301"/>
      <c r="CDX18" s="301"/>
      <c r="CDY18" s="301"/>
      <c r="CDZ18" s="301"/>
      <c r="CEA18" s="301"/>
      <c r="CEB18" s="301"/>
      <c r="CEC18" s="301"/>
      <c r="CED18" s="301"/>
      <c r="CEE18" s="301"/>
      <c r="CEF18" s="301"/>
      <c r="CEG18" s="301"/>
      <c r="CEH18" s="301"/>
      <c r="CEI18" s="301"/>
      <c r="CEJ18" s="301"/>
      <c r="CEK18" s="301"/>
      <c r="CEL18" s="301"/>
      <c r="CEM18" s="301"/>
      <c r="CEN18" s="301"/>
      <c r="CEO18" s="301"/>
      <c r="CEP18" s="301"/>
      <c r="CEQ18" s="301"/>
      <c r="CER18" s="301"/>
      <c r="CES18" s="301"/>
      <c r="CET18" s="301"/>
      <c r="CEU18" s="301"/>
      <c r="CEV18" s="301"/>
      <c r="CEW18" s="301"/>
      <c r="CEX18" s="301"/>
      <c r="CEY18" s="301"/>
      <c r="CEZ18" s="301"/>
      <c r="CFA18" s="301"/>
      <c r="CFB18" s="301"/>
      <c r="CFC18" s="301"/>
      <c r="CFD18" s="301"/>
      <c r="CFE18" s="301"/>
      <c r="CFF18" s="301"/>
      <c r="CFG18" s="301"/>
      <c r="CFH18" s="301"/>
      <c r="CFI18" s="301"/>
      <c r="CFJ18" s="301"/>
      <c r="CFK18" s="301"/>
      <c r="CFL18" s="301"/>
      <c r="CFM18" s="301"/>
      <c r="CFN18" s="301"/>
      <c r="CFO18" s="301"/>
      <c r="CFP18" s="301"/>
      <c r="CFQ18" s="301"/>
      <c r="CFR18" s="301"/>
      <c r="CFS18" s="301"/>
      <c r="CFT18" s="301"/>
      <c r="CFU18" s="301"/>
      <c r="CFV18" s="301"/>
      <c r="CFW18" s="301"/>
      <c r="CFX18" s="301"/>
      <c r="CFY18" s="301"/>
      <c r="CFZ18" s="301"/>
      <c r="CGA18" s="301"/>
      <c r="CGB18" s="301"/>
      <c r="CGC18" s="301"/>
      <c r="CGD18" s="301"/>
      <c r="CGE18" s="301"/>
      <c r="CGF18" s="301"/>
      <c r="CGG18" s="301"/>
      <c r="CGH18" s="301"/>
      <c r="CGI18" s="301"/>
      <c r="CGJ18" s="301"/>
      <c r="CGK18" s="301"/>
      <c r="CGL18" s="301"/>
      <c r="CGM18" s="301"/>
      <c r="CGN18" s="301"/>
      <c r="CGO18" s="301"/>
      <c r="CGP18" s="301"/>
      <c r="CGQ18" s="301"/>
      <c r="CGR18" s="301"/>
      <c r="CGS18" s="301"/>
      <c r="CGT18" s="301"/>
      <c r="CGU18" s="301"/>
      <c r="CGV18" s="301"/>
      <c r="CGW18" s="301"/>
      <c r="CGX18" s="301"/>
      <c r="CGY18" s="301"/>
      <c r="CGZ18" s="301"/>
      <c r="CHA18" s="301"/>
      <c r="CHB18" s="301"/>
      <c r="CHC18" s="301"/>
      <c r="CHD18" s="301"/>
      <c r="CHE18" s="301"/>
      <c r="CHF18" s="301"/>
      <c r="CHG18" s="301"/>
      <c r="CHH18" s="301"/>
      <c r="CHI18" s="301"/>
      <c r="CHJ18" s="301"/>
      <c r="CHK18" s="301"/>
      <c r="CHL18" s="301"/>
      <c r="CHM18" s="301"/>
      <c r="CHN18" s="301"/>
      <c r="CHO18" s="301"/>
      <c r="CHP18" s="301"/>
      <c r="CHQ18" s="301"/>
      <c r="CHR18" s="301"/>
      <c r="CHS18" s="301"/>
      <c r="CHT18" s="301"/>
      <c r="CHU18" s="301"/>
      <c r="CHV18" s="301"/>
      <c r="CHW18" s="301"/>
      <c r="CHX18" s="301"/>
      <c r="CHY18" s="301"/>
      <c r="CHZ18" s="301"/>
      <c r="CIA18" s="301"/>
      <c r="CIB18" s="301"/>
      <c r="CIC18" s="301"/>
      <c r="CID18" s="301"/>
      <c r="CIE18" s="301"/>
      <c r="CIF18" s="301"/>
      <c r="CIG18" s="301"/>
      <c r="CIH18" s="301"/>
      <c r="CII18" s="301"/>
      <c r="CIJ18" s="301"/>
      <c r="CIK18" s="301"/>
      <c r="CIL18" s="301"/>
      <c r="CIM18" s="301"/>
      <c r="CIN18" s="301"/>
      <c r="CIO18" s="301"/>
      <c r="CIP18" s="301"/>
      <c r="CIQ18" s="301"/>
      <c r="CIR18" s="301"/>
      <c r="CIS18" s="301"/>
      <c r="CIT18" s="301"/>
      <c r="CIU18" s="301"/>
      <c r="CIV18" s="301"/>
      <c r="CIW18" s="301"/>
      <c r="CIX18" s="301"/>
      <c r="CIY18" s="301"/>
      <c r="CIZ18" s="301"/>
      <c r="CJA18" s="301"/>
      <c r="CJB18" s="301"/>
      <c r="CJC18" s="301"/>
      <c r="CJD18" s="301"/>
      <c r="CJE18" s="301"/>
      <c r="CJF18" s="301"/>
      <c r="CJG18" s="301"/>
      <c r="CJH18" s="301"/>
      <c r="CJI18" s="301"/>
      <c r="CJJ18" s="301"/>
      <c r="CJK18" s="301"/>
      <c r="CJL18" s="301"/>
      <c r="CJM18" s="301"/>
      <c r="CJN18" s="301"/>
      <c r="CJO18" s="301"/>
      <c r="CJP18" s="301"/>
      <c r="CJQ18" s="301"/>
      <c r="CJR18" s="301"/>
      <c r="CJS18" s="301"/>
      <c r="CJT18" s="301"/>
      <c r="CJU18" s="301"/>
      <c r="CJV18" s="301"/>
      <c r="CJW18" s="301"/>
      <c r="CJX18" s="301"/>
      <c r="CJY18" s="301"/>
      <c r="CJZ18" s="301"/>
      <c r="CKA18" s="301"/>
      <c r="CKB18" s="301"/>
      <c r="CKC18" s="301"/>
      <c r="CKD18" s="301"/>
      <c r="CKE18" s="301"/>
      <c r="CKF18" s="301"/>
      <c r="CKG18" s="301"/>
      <c r="CKH18" s="301"/>
      <c r="CKI18" s="301"/>
      <c r="CKJ18" s="301"/>
      <c r="CKK18" s="301"/>
      <c r="CKL18" s="301"/>
      <c r="CKM18" s="301"/>
      <c r="CKN18" s="301"/>
      <c r="CKO18" s="301"/>
      <c r="CKP18" s="301"/>
      <c r="CKQ18" s="301"/>
      <c r="CKR18" s="301"/>
      <c r="CKS18" s="301"/>
      <c r="CKT18" s="301"/>
      <c r="CKU18" s="301"/>
      <c r="CKV18" s="301"/>
      <c r="CKW18" s="301"/>
      <c r="CKX18" s="301"/>
      <c r="CKY18" s="301"/>
      <c r="CKZ18" s="301"/>
      <c r="CLA18" s="301"/>
      <c r="CLB18" s="301"/>
      <c r="CLC18" s="301"/>
      <c r="CLD18" s="301"/>
      <c r="CLE18" s="301"/>
      <c r="CLF18" s="301"/>
      <c r="CLG18" s="301"/>
      <c r="CLH18" s="301"/>
      <c r="CLI18" s="301"/>
      <c r="CLJ18" s="301"/>
      <c r="CLK18" s="301"/>
      <c r="CLL18" s="301"/>
      <c r="CLM18" s="301"/>
      <c r="CLN18" s="301"/>
      <c r="CLO18" s="301"/>
      <c r="CLP18" s="301"/>
      <c r="CLQ18" s="301"/>
      <c r="CLR18" s="301"/>
      <c r="CLS18" s="301"/>
      <c r="CLT18" s="301"/>
      <c r="CLU18" s="301"/>
      <c r="CLV18" s="301"/>
      <c r="CLW18" s="301"/>
      <c r="CLX18" s="301"/>
      <c r="CLY18" s="301"/>
      <c r="CLZ18" s="301"/>
      <c r="CMA18" s="301"/>
      <c r="CMB18" s="301"/>
      <c r="CMC18" s="301"/>
      <c r="CMD18" s="301"/>
      <c r="CME18" s="301"/>
      <c r="CMF18" s="301"/>
      <c r="CMG18" s="301"/>
      <c r="CMH18" s="301"/>
      <c r="CMI18" s="301"/>
      <c r="CMJ18" s="301"/>
      <c r="CMK18" s="301"/>
      <c r="CML18" s="301"/>
      <c r="CMM18" s="301"/>
      <c r="CMN18" s="301"/>
      <c r="CMO18" s="301"/>
      <c r="CMP18" s="301"/>
      <c r="CMQ18" s="301"/>
      <c r="CMR18" s="301"/>
      <c r="CMS18" s="301"/>
      <c r="CMT18" s="301"/>
      <c r="CMU18" s="301"/>
      <c r="CMV18" s="301"/>
      <c r="CMW18" s="301"/>
      <c r="CMX18" s="301"/>
      <c r="CMY18" s="301"/>
      <c r="CMZ18" s="301"/>
      <c r="CNA18" s="301"/>
      <c r="CNB18" s="301"/>
      <c r="CNC18" s="301"/>
      <c r="CND18" s="301"/>
      <c r="CNE18" s="301"/>
      <c r="CNF18" s="301"/>
      <c r="CNG18" s="301"/>
      <c r="CNH18" s="301"/>
      <c r="CNI18" s="301"/>
      <c r="CNJ18" s="301"/>
      <c r="CNK18" s="301"/>
      <c r="CNL18" s="301"/>
      <c r="CNM18" s="301"/>
      <c r="CNN18" s="301"/>
      <c r="CNO18" s="301"/>
      <c r="CNP18" s="301"/>
      <c r="CNQ18" s="301"/>
      <c r="CNR18" s="301"/>
      <c r="CNS18" s="301"/>
      <c r="CNT18" s="301"/>
      <c r="CNU18" s="301"/>
      <c r="CNV18" s="301"/>
      <c r="CNW18" s="301"/>
      <c r="CNX18" s="301"/>
      <c r="CNY18" s="301"/>
      <c r="CNZ18" s="301"/>
      <c r="COA18" s="301"/>
      <c r="COB18" s="301"/>
      <c r="COC18" s="301"/>
      <c r="COD18" s="301"/>
      <c r="COE18" s="301"/>
      <c r="COF18" s="301"/>
      <c r="COG18" s="301"/>
      <c r="COH18" s="301"/>
      <c r="COI18" s="301"/>
      <c r="COJ18" s="301"/>
      <c r="COK18" s="301"/>
      <c r="COL18" s="301"/>
      <c r="COM18" s="301"/>
      <c r="CON18" s="301"/>
      <c r="COO18" s="301"/>
      <c r="COP18" s="301"/>
      <c r="COQ18" s="301"/>
      <c r="COR18" s="301"/>
      <c r="COS18" s="301"/>
      <c r="COT18" s="301"/>
      <c r="COU18" s="301"/>
      <c r="COV18" s="301"/>
      <c r="COW18" s="301"/>
      <c r="COX18" s="301"/>
      <c r="COY18" s="301"/>
      <c r="COZ18" s="301"/>
      <c r="CPA18" s="301"/>
      <c r="CPB18" s="301"/>
      <c r="CPC18" s="301"/>
      <c r="CPD18" s="301"/>
      <c r="CPE18" s="301"/>
      <c r="CPF18" s="301"/>
      <c r="CPG18" s="301"/>
      <c r="CPH18" s="301"/>
      <c r="CPI18" s="301"/>
      <c r="CPJ18" s="301"/>
      <c r="CPK18" s="301"/>
      <c r="CPL18" s="301"/>
      <c r="CPM18" s="301"/>
      <c r="CPN18" s="301"/>
      <c r="CPO18" s="301"/>
      <c r="CPP18" s="301"/>
      <c r="CPQ18" s="301"/>
      <c r="CPR18" s="301"/>
      <c r="CPS18" s="301"/>
      <c r="CPT18" s="301"/>
      <c r="CPU18" s="301"/>
      <c r="CPV18" s="301"/>
      <c r="CPW18" s="301"/>
      <c r="CPX18" s="301"/>
      <c r="CPY18" s="301"/>
      <c r="CPZ18" s="301"/>
      <c r="CQA18" s="301"/>
      <c r="CQB18" s="301"/>
      <c r="CQC18" s="301"/>
      <c r="CQD18" s="301"/>
      <c r="CQE18" s="301"/>
      <c r="CQF18" s="301"/>
      <c r="CQG18" s="301"/>
      <c r="CQH18" s="301"/>
      <c r="CQI18" s="301"/>
      <c r="CQJ18" s="301"/>
      <c r="CQK18" s="301"/>
      <c r="CQL18" s="301"/>
      <c r="CQM18" s="301"/>
      <c r="CQN18" s="301"/>
      <c r="CQO18" s="301"/>
      <c r="CQP18" s="301"/>
      <c r="CQQ18" s="301"/>
      <c r="CQR18" s="301"/>
      <c r="CQS18" s="301"/>
      <c r="CQT18" s="301"/>
      <c r="CQU18" s="301"/>
      <c r="CQV18" s="301"/>
      <c r="CQW18" s="301"/>
      <c r="CQX18" s="301"/>
      <c r="CQY18" s="301"/>
      <c r="CQZ18" s="301"/>
      <c r="CRA18" s="301"/>
      <c r="CRB18" s="301"/>
      <c r="CRC18" s="301"/>
      <c r="CRD18" s="301"/>
      <c r="CRE18" s="301"/>
      <c r="CRF18" s="301"/>
      <c r="CRG18" s="301"/>
      <c r="CRH18" s="301"/>
      <c r="CRI18" s="301"/>
      <c r="CRJ18" s="301"/>
      <c r="CRK18" s="301"/>
      <c r="CRL18" s="301"/>
      <c r="CRM18" s="301"/>
      <c r="CRN18" s="301"/>
      <c r="CRO18" s="301"/>
      <c r="CRP18" s="301"/>
      <c r="CRQ18" s="301"/>
      <c r="CRR18" s="301"/>
      <c r="CRS18" s="301"/>
      <c r="CRT18" s="301"/>
      <c r="CRU18" s="301"/>
      <c r="CRV18" s="301"/>
      <c r="CRW18" s="301"/>
      <c r="CRX18" s="301"/>
      <c r="CRY18" s="301"/>
      <c r="CRZ18" s="301"/>
      <c r="CSA18" s="301"/>
      <c r="CSB18" s="301"/>
      <c r="CSC18" s="301"/>
      <c r="CSD18" s="301"/>
      <c r="CSE18" s="301"/>
      <c r="CSF18" s="301"/>
      <c r="CSG18" s="301"/>
      <c r="CSH18" s="301"/>
      <c r="CSI18" s="301"/>
      <c r="CSJ18" s="301"/>
      <c r="CSK18" s="301"/>
      <c r="CSL18" s="301"/>
      <c r="CSM18" s="301"/>
      <c r="CSN18" s="301"/>
      <c r="CSO18" s="301"/>
      <c r="CSP18" s="301"/>
      <c r="CSQ18" s="301"/>
      <c r="CSR18" s="301"/>
      <c r="CSS18" s="301"/>
      <c r="CST18" s="301"/>
      <c r="CSU18" s="301"/>
      <c r="CSV18" s="301"/>
      <c r="CSW18" s="301"/>
      <c r="CSX18" s="301"/>
      <c r="CSY18" s="301"/>
      <c r="CSZ18" s="301"/>
      <c r="CTA18" s="301"/>
      <c r="CTB18" s="301"/>
      <c r="CTC18" s="301"/>
      <c r="CTD18" s="301"/>
      <c r="CTE18" s="301"/>
      <c r="CTF18" s="301"/>
      <c r="CTG18" s="301"/>
      <c r="CTH18" s="301"/>
      <c r="CTI18" s="301"/>
      <c r="CTJ18" s="301"/>
      <c r="CTK18" s="301"/>
      <c r="CTL18" s="301"/>
      <c r="CTM18" s="301"/>
      <c r="CTN18" s="301"/>
      <c r="CTO18" s="301"/>
      <c r="CTP18" s="301"/>
      <c r="CTQ18" s="301"/>
      <c r="CTR18" s="301"/>
      <c r="CTS18" s="301"/>
      <c r="CTT18" s="301"/>
      <c r="CTU18" s="301"/>
      <c r="CTV18" s="301"/>
      <c r="CTW18" s="301"/>
      <c r="CTX18" s="301"/>
      <c r="CTY18" s="301"/>
      <c r="CTZ18" s="301"/>
      <c r="CUA18" s="301"/>
      <c r="CUB18" s="301"/>
      <c r="CUC18" s="301"/>
      <c r="CUD18" s="301"/>
      <c r="CUE18" s="301"/>
      <c r="CUF18" s="301"/>
      <c r="CUG18" s="301"/>
      <c r="CUH18" s="301"/>
      <c r="CUI18" s="301"/>
      <c r="CUJ18" s="301"/>
      <c r="CUK18" s="301"/>
      <c r="CUL18" s="301"/>
      <c r="CUM18" s="301"/>
      <c r="CUN18" s="301"/>
      <c r="CUO18" s="301"/>
      <c r="CUP18" s="301"/>
      <c r="CUQ18" s="301"/>
      <c r="CUR18" s="301"/>
      <c r="CUS18" s="301"/>
      <c r="CUT18" s="301"/>
      <c r="CUU18" s="301"/>
      <c r="CUV18" s="301"/>
      <c r="CUW18" s="301"/>
      <c r="CUX18" s="301"/>
      <c r="CUY18" s="301"/>
      <c r="CUZ18" s="301"/>
      <c r="CVA18" s="301"/>
      <c r="CVB18" s="301"/>
      <c r="CVC18" s="301"/>
      <c r="CVD18" s="301"/>
      <c r="CVE18" s="301"/>
      <c r="CVF18" s="301"/>
      <c r="CVG18" s="301"/>
      <c r="CVH18" s="301"/>
      <c r="CVI18" s="301"/>
      <c r="CVJ18" s="301"/>
      <c r="CVK18" s="301"/>
      <c r="CVL18" s="301"/>
      <c r="CVM18" s="301"/>
      <c r="CVN18" s="301"/>
      <c r="CVO18" s="301"/>
      <c r="CVP18" s="301"/>
      <c r="CVQ18" s="301"/>
      <c r="CVR18" s="301"/>
      <c r="CVS18" s="301"/>
      <c r="CVT18" s="301"/>
      <c r="CVU18" s="301"/>
      <c r="CVV18" s="301"/>
      <c r="CVW18" s="301"/>
      <c r="CVX18" s="301"/>
      <c r="CVY18" s="301"/>
      <c r="CVZ18" s="301"/>
      <c r="CWA18" s="301"/>
      <c r="CWB18" s="301"/>
      <c r="CWC18" s="301"/>
      <c r="CWD18" s="301"/>
      <c r="CWE18" s="301"/>
      <c r="CWF18" s="301"/>
      <c r="CWG18" s="301"/>
      <c r="CWH18" s="301"/>
      <c r="CWI18" s="301"/>
      <c r="CWJ18" s="301"/>
      <c r="CWK18" s="301"/>
      <c r="CWL18" s="301"/>
      <c r="CWM18" s="301"/>
      <c r="CWN18" s="301"/>
      <c r="CWO18" s="301"/>
      <c r="CWP18" s="301"/>
      <c r="CWQ18" s="301"/>
      <c r="CWR18" s="301"/>
      <c r="CWS18" s="301"/>
      <c r="CWT18" s="301"/>
      <c r="CWU18" s="301"/>
      <c r="CWV18" s="301"/>
      <c r="CWW18" s="301"/>
      <c r="CWX18" s="301"/>
      <c r="CWY18" s="301"/>
      <c r="CWZ18" s="301"/>
      <c r="CXA18" s="301"/>
      <c r="CXB18" s="301"/>
      <c r="CXC18" s="301"/>
      <c r="CXD18" s="301"/>
      <c r="CXE18" s="301"/>
      <c r="CXF18" s="301"/>
      <c r="CXG18" s="301"/>
      <c r="CXH18" s="301"/>
      <c r="CXI18" s="301"/>
      <c r="CXJ18" s="301"/>
      <c r="CXK18" s="301"/>
      <c r="CXL18" s="301"/>
      <c r="CXM18" s="301"/>
      <c r="CXN18" s="301"/>
      <c r="CXO18" s="301"/>
      <c r="CXP18" s="301"/>
      <c r="CXQ18" s="301"/>
      <c r="CXR18" s="301"/>
      <c r="CXS18" s="301"/>
      <c r="CXT18" s="301"/>
      <c r="CXU18" s="301"/>
      <c r="CXV18" s="301"/>
      <c r="CXW18" s="301"/>
      <c r="CXX18" s="301"/>
      <c r="CXY18" s="301"/>
      <c r="CXZ18" s="301"/>
      <c r="CYA18" s="301"/>
      <c r="CYB18" s="301"/>
      <c r="CYC18" s="301"/>
      <c r="CYD18" s="301"/>
      <c r="CYE18" s="301"/>
      <c r="CYF18" s="301"/>
      <c r="CYG18" s="301"/>
      <c r="CYH18" s="301"/>
      <c r="CYI18" s="301"/>
      <c r="CYJ18" s="301"/>
      <c r="CYK18" s="301"/>
      <c r="CYL18" s="301"/>
      <c r="CYM18" s="301"/>
      <c r="CYN18" s="301"/>
      <c r="CYO18" s="301"/>
      <c r="CYP18" s="301"/>
      <c r="CYQ18" s="301"/>
      <c r="CYR18" s="301"/>
      <c r="CYS18" s="301"/>
      <c r="CYT18" s="301"/>
      <c r="CYU18" s="301"/>
      <c r="CYV18" s="301"/>
      <c r="CYW18" s="301"/>
      <c r="CYX18" s="301"/>
      <c r="CYY18" s="301"/>
      <c r="CYZ18" s="301"/>
      <c r="CZA18" s="301"/>
      <c r="CZB18" s="301"/>
      <c r="CZC18" s="301"/>
      <c r="CZD18" s="301"/>
      <c r="CZE18" s="301"/>
      <c r="CZF18" s="301"/>
      <c r="CZG18" s="301"/>
      <c r="CZH18" s="301"/>
      <c r="CZI18" s="301"/>
      <c r="CZJ18" s="301"/>
      <c r="CZK18" s="301"/>
      <c r="CZL18" s="301"/>
      <c r="CZM18" s="301"/>
      <c r="CZN18" s="301"/>
      <c r="CZO18" s="301"/>
      <c r="CZP18" s="301"/>
      <c r="CZQ18" s="301"/>
      <c r="CZR18" s="301"/>
      <c r="CZS18" s="301"/>
      <c r="CZT18" s="301"/>
      <c r="CZU18" s="301"/>
      <c r="CZV18" s="301"/>
      <c r="CZW18" s="301"/>
      <c r="CZX18" s="301"/>
      <c r="CZY18" s="301"/>
      <c r="CZZ18" s="301"/>
      <c r="DAA18" s="301"/>
      <c r="DAB18" s="301"/>
      <c r="DAC18" s="301"/>
      <c r="DAD18" s="301"/>
      <c r="DAE18" s="301"/>
      <c r="DAF18" s="301"/>
      <c r="DAG18" s="301"/>
      <c r="DAH18" s="301"/>
      <c r="DAI18" s="301"/>
      <c r="DAJ18" s="301"/>
      <c r="DAK18" s="301"/>
      <c r="DAL18" s="301"/>
      <c r="DAM18" s="301"/>
      <c r="DAN18" s="301"/>
      <c r="DAO18" s="301"/>
      <c r="DAP18" s="301"/>
      <c r="DAQ18" s="301"/>
      <c r="DAR18" s="301"/>
      <c r="DAS18" s="301"/>
      <c r="DAT18" s="301"/>
      <c r="DAU18" s="301"/>
      <c r="DAV18" s="301"/>
      <c r="DAW18" s="301"/>
      <c r="DAX18" s="301"/>
      <c r="DAY18" s="301"/>
      <c r="DAZ18" s="301"/>
      <c r="DBA18" s="301"/>
      <c r="DBB18" s="301"/>
      <c r="DBC18" s="301"/>
      <c r="DBD18" s="301"/>
      <c r="DBE18" s="301"/>
      <c r="DBF18" s="301"/>
      <c r="DBG18" s="301"/>
      <c r="DBH18" s="301"/>
      <c r="DBI18" s="301"/>
      <c r="DBJ18" s="301"/>
      <c r="DBK18" s="301"/>
      <c r="DBL18" s="301"/>
      <c r="DBM18" s="301"/>
      <c r="DBN18" s="301"/>
      <c r="DBO18" s="301"/>
      <c r="DBP18" s="301"/>
      <c r="DBQ18" s="301"/>
      <c r="DBR18" s="301"/>
      <c r="DBS18" s="301"/>
      <c r="DBT18" s="301"/>
      <c r="DBU18" s="301"/>
      <c r="DBV18" s="301"/>
      <c r="DBW18" s="301"/>
      <c r="DBX18" s="301"/>
      <c r="DBY18" s="301"/>
      <c r="DBZ18" s="301"/>
      <c r="DCA18" s="301"/>
      <c r="DCB18" s="301"/>
      <c r="DCC18" s="301"/>
      <c r="DCD18" s="301"/>
      <c r="DCE18" s="301"/>
      <c r="DCF18" s="301"/>
      <c r="DCG18" s="301"/>
      <c r="DCH18" s="301"/>
      <c r="DCI18" s="301"/>
      <c r="DCJ18" s="301"/>
      <c r="DCK18" s="301"/>
      <c r="DCL18" s="301"/>
      <c r="DCM18" s="301"/>
      <c r="DCN18" s="301"/>
      <c r="DCO18" s="301"/>
      <c r="DCP18" s="301"/>
      <c r="DCQ18" s="301"/>
      <c r="DCR18" s="301"/>
      <c r="DCS18" s="301"/>
      <c r="DCT18" s="301"/>
      <c r="DCU18" s="301"/>
      <c r="DCV18" s="301"/>
      <c r="DCW18" s="301"/>
      <c r="DCX18" s="301"/>
      <c r="DCY18" s="301"/>
      <c r="DCZ18" s="301"/>
      <c r="DDA18" s="301"/>
      <c r="DDB18" s="301"/>
      <c r="DDC18" s="301"/>
      <c r="DDD18" s="301"/>
      <c r="DDE18" s="301"/>
      <c r="DDF18" s="301"/>
      <c r="DDG18" s="301"/>
      <c r="DDH18" s="301"/>
      <c r="DDI18" s="301"/>
      <c r="DDJ18" s="301"/>
      <c r="DDK18" s="301"/>
      <c r="DDL18" s="301"/>
      <c r="DDM18" s="301"/>
      <c r="DDN18" s="301"/>
      <c r="DDO18" s="301"/>
      <c r="DDP18" s="301"/>
      <c r="DDQ18" s="301"/>
      <c r="DDR18" s="301"/>
      <c r="DDS18" s="301"/>
      <c r="DDT18" s="301"/>
      <c r="DDU18" s="301"/>
      <c r="DDV18" s="301"/>
      <c r="DDW18" s="301"/>
      <c r="DDX18" s="301"/>
      <c r="DDY18" s="301"/>
      <c r="DDZ18" s="301"/>
      <c r="DEA18" s="301"/>
      <c r="DEB18" s="301"/>
      <c r="DEC18" s="301"/>
      <c r="DED18" s="301"/>
      <c r="DEE18" s="301"/>
      <c r="DEF18" s="301"/>
      <c r="DEG18" s="301"/>
      <c r="DEH18" s="301"/>
      <c r="DEI18" s="301"/>
      <c r="DEJ18" s="301"/>
      <c r="DEK18" s="301"/>
      <c r="DEL18" s="301"/>
      <c r="DEM18" s="301"/>
      <c r="DEN18" s="301"/>
      <c r="DEO18" s="301"/>
      <c r="DEP18" s="301"/>
      <c r="DEQ18" s="301"/>
      <c r="DER18" s="301"/>
      <c r="DES18" s="301"/>
      <c r="DET18" s="301"/>
      <c r="DEU18" s="301"/>
      <c r="DEV18" s="301"/>
      <c r="DEW18" s="301"/>
      <c r="DEX18" s="301"/>
      <c r="DEY18" s="301"/>
      <c r="DEZ18" s="301"/>
      <c r="DFA18" s="301"/>
      <c r="DFB18" s="301"/>
      <c r="DFC18" s="301"/>
      <c r="DFD18" s="301"/>
      <c r="DFE18" s="301"/>
      <c r="DFF18" s="301"/>
      <c r="DFG18" s="301"/>
      <c r="DFH18" s="301"/>
      <c r="DFI18" s="301"/>
      <c r="DFJ18" s="301"/>
      <c r="DFK18" s="301"/>
      <c r="DFL18" s="301"/>
      <c r="DFM18" s="301"/>
      <c r="DFN18" s="301"/>
      <c r="DFO18" s="301"/>
      <c r="DFP18" s="301"/>
      <c r="DFQ18" s="301"/>
      <c r="DFR18" s="301"/>
      <c r="DFS18" s="301"/>
      <c r="DFT18" s="301"/>
      <c r="DFU18" s="301"/>
      <c r="DFV18" s="301"/>
      <c r="DFW18" s="301"/>
      <c r="DFX18" s="301"/>
      <c r="DFY18" s="301"/>
      <c r="DFZ18" s="301"/>
      <c r="DGA18" s="301"/>
      <c r="DGB18" s="301"/>
      <c r="DGC18" s="301"/>
      <c r="DGD18" s="301"/>
      <c r="DGE18" s="301"/>
      <c r="DGF18" s="301"/>
      <c r="DGG18" s="301"/>
      <c r="DGH18" s="301"/>
      <c r="DGI18" s="301"/>
      <c r="DGJ18" s="301"/>
      <c r="DGK18" s="301"/>
      <c r="DGL18" s="301"/>
      <c r="DGM18" s="301"/>
      <c r="DGN18" s="301"/>
      <c r="DGO18" s="301"/>
      <c r="DGP18" s="301"/>
      <c r="DGQ18" s="301"/>
      <c r="DGR18" s="301"/>
      <c r="DGS18" s="301"/>
      <c r="DGT18" s="301"/>
      <c r="DGU18" s="301"/>
      <c r="DGV18" s="301"/>
      <c r="DGW18" s="301"/>
      <c r="DGX18" s="301"/>
      <c r="DGY18" s="301"/>
      <c r="DGZ18" s="301"/>
      <c r="DHA18" s="301"/>
      <c r="DHB18" s="301"/>
      <c r="DHC18" s="301"/>
      <c r="DHD18" s="301"/>
      <c r="DHE18" s="301"/>
      <c r="DHF18" s="301"/>
      <c r="DHG18" s="301"/>
      <c r="DHH18" s="301"/>
      <c r="DHI18" s="301"/>
      <c r="DHJ18" s="301"/>
      <c r="DHK18" s="301"/>
      <c r="DHL18" s="301"/>
      <c r="DHM18" s="301"/>
      <c r="DHN18" s="301"/>
      <c r="DHO18" s="301"/>
      <c r="DHP18" s="301"/>
      <c r="DHQ18" s="301"/>
      <c r="DHR18" s="301"/>
      <c r="DHS18" s="301"/>
      <c r="DHT18" s="301"/>
      <c r="DHU18" s="301"/>
      <c r="DHV18" s="301"/>
      <c r="DHW18" s="301"/>
      <c r="DHX18" s="301"/>
      <c r="DHY18" s="301"/>
      <c r="DHZ18" s="301"/>
      <c r="DIA18" s="301"/>
      <c r="DIB18" s="301"/>
      <c r="DIC18" s="301"/>
      <c r="DID18" s="301"/>
      <c r="DIE18" s="301"/>
      <c r="DIF18" s="301"/>
      <c r="DIG18" s="301"/>
      <c r="DIH18" s="301"/>
      <c r="DII18" s="301"/>
      <c r="DIJ18" s="301"/>
      <c r="DIK18" s="301"/>
      <c r="DIL18" s="301"/>
      <c r="DIM18" s="301"/>
      <c r="DIN18" s="301"/>
      <c r="DIO18" s="301"/>
      <c r="DIP18" s="301"/>
      <c r="DIQ18" s="301"/>
      <c r="DIR18" s="301"/>
      <c r="DIS18" s="301"/>
      <c r="DIT18" s="301"/>
      <c r="DIU18" s="301"/>
      <c r="DIV18" s="301"/>
      <c r="DIW18" s="301"/>
      <c r="DIX18" s="301"/>
      <c r="DIY18" s="301"/>
      <c r="DIZ18" s="301"/>
      <c r="DJA18" s="301"/>
      <c r="DJB18" s="301"/>
      <c r="DJC18" s="301"/>
      <c r="DJD18" s="301"/>
      <c r="DJE18" s="301"/>
      <c r="DJF18" s="301"/>
      <c r="DJG18" s="301"/>
      <c r="DJH18" s="301"/>
      <c r="DJI18" s="301"/>
      <c r="DJJ18" s="301"/>
      <c r="DJK18" s="301"/>
      <c r="DJL18" s="301"/>
      <c r="DJM18" s="301"/>
      <c r="DJN18" s="301"/>
      <c r="DJO18" s="301"/>
      <c r="DJP18" s="301"/>
      <c r="DJQ18" s="301"/>
      <c r="DJR18" s="301"/>
      <c r="DJS18" s="301"/>
      <c r="DJT18" s="301"/>
      <c r="DJU18" s="301"/>
      <c r="DJV18" s="301"/>
      <c r="DJW18" s="301"/>
      <c r="DJX18" s="301"/>
      <c r="DJY18" s="301"/>
      <c r="DJZ18" s="301"/>
      <c r="DKA18" s="301"/>
      <c r="DKB18" s="301"/>
      <c r="DKC18" s="301"/>
      <c r="DKD18" s="301"/>
      <c r="DKE18" s="301"/>
      <c r="DKF18" s="301"/>
      <c r="DKG18" s="301"/>
      <c r="DKH18" s="301"/>
      <c r="DKI18" s="301"/>
      <c r="DKJ18" s="301"/>
      <c r="DKK18" s="301"/>
      <c r="DKL18" s="301"/>
      <c r="DKM18" s="301"/>
      <c r="DKN18" s="301"/>
      <c r="DKO18" s="301"/>
      <c r="DKP18" s="301"/>
      <c r="DKQ18" s="301"/>
      <c r="DKR18" s="301"/>
      <c r="DKS18" s="301"/>
      <c r="DKT18" s="301"/>
      <c r="DKU18" s="301"/>
      <c r="DKV18" s="301"/>
      <c r="DKW18" s="301"/>
      <c r="DKX18" s="301"/>
      <c r="DKY18" s="301"/>
      <c r="DKZ18" s="301"/>
      <c r="DLA18" s="301"/>
      <c r="DLB18" s="301"/>
      <c r="DLC18" s="301"/>
      <c r="DLD18" s="301"/>
      <c r="DLE18" s="301"/>
      <c r="DLF18" s="301"/>
      <c r="DLG18" s="301"/>
      <c r="DLH18" s="301"/>
      <c r="DLI18" s="301"/>
      <c r="DLJ18" s="301"/>
      <c r="DLK18" s="301"/>
      <c r="DLL18" s="301"/>
      <c r="DLM18" s="301"/>
      <c r="DLN18" s="301"/>
      <c r="DLO18" s="301"/>
      <c r="DLP18" s="301"/>
      <c r="DLQ18" s="301"/>
      <c r="DLR18" s="301"/>
      <c r="DLS18" s="301"/>
      <c r="DLT18" s="301"/>
      <c r="DLU18" s="301"/>
      <c r="DLV18" s="301"/>
      <c r="DLW18" s="301"/>
      <c r="DLX18" s="301"/>
      <c r="DLY18" s="301"/>
      <c r="DLZ18" s="301"/>
      <c r="DMA18" s="301"/>
      <c r="DMB18" s="301"/>
      <c r="DMC18" s="301"/>
      <c r="DMD18" s="301"/>
      <c r="DME18" s="301"/>
      <c r="DMF18" s="301"/>
      <c r="DMG18" s="301"/>
      <c r="DMH18" s="301"/>
      <c r="DMI18" s="301"/>
      <c r="DMJ18" s="301"/>
      <c r="DMK18" s="301"/>
      <c r="DML18" s="301"/>
      <c r="DMM18" s="301"/>
      <c r="DMN18" s="301"/>
      <c r="DMO18" s="301"/>
      <c r="DMP18" s="301"/>
      <c r="DMQ18" s="301"/>
      <c r="DMR18" s="301"/>
      <c r="DMS18" s="301"/>
      <c r="DMT18" s="301"/>
      <c r="DMU18" s="301"/>
      <c r="DMV18" s="301"/>
      <c r="DMW18" s="301"/>
      <c r="DMX18" s="301"/>
      <c r="DMY18" s="301"/>
      <c r="DMZ18" s="301"/>
      <c r="DNA18" s="301"/>
      <c r="DNB18" s="301"/>
      <c r="DNC18" s="301"/>
      <c r="DND18" s="301"/>
      <c r="DNE18" s="301"/>
      <c r="DNF18" s="301"/>
      <c r="DNG18" s="301"/>
      <c r="DNH18" s="301"/>
      <c r="DNI18" s="301"/>
      <c r="DNJ18" s="301"/>
      <c r="DNK18" s="301"/>
      <c r="DNL18" s="301"/>
      <c r="DNM18" s="301"/>
      <c r="DNN18" s="301"/>
      <c r="DNO18" s="301"/>
      <c r="DNP18" s="301"/>
      <c r="DNQ18" s="301"/>
      <c r="DNR18" s="301"/>
      <c r="DNS18" s="301"/>
      <c r="DNT18" s="301"/>
      <c r="DNU18" s="301"/>
      <c r="DNV18" s="301"/>
      <c r="DNW18" s="301"/>
      <c r="DNX18" s="301"/>
      <c r="DNY18" s="301"/>
      <c r="DNZ18" s="301"/>
      <c r="DOA18" s="301"/>
      <c r="DOB18" s="301"/>
      <c r="DOC18" s="301"/>
      <c r="DOD18" s="301"/>
      <c r="DOE18" s="301"/>
      <c r="DOF18" s="301"/>
      <c r="DOG18" s="301"/>
      <c r="DOH18" s="301"/>
      <c r="DOI18" s="301"/>
      <c r="DOJ18" s="301"/>
      <c r="DOK18" s="301"/>
      <c r="DOL18" s="301"/>
      <c r="DOM18" s="301"/>
      <c r="DON18" s="301"/>
      <c r="DOO18" s="301"/>
      <c r="DOP18" s="301"/>
      <c r="DOQ18" s="301"/>
      <c r="DOR18" s="301"/>
      <c r="DOS18" s="301"/>
      <c r="DOT18" s="301"/>
      <c r="DOU18" s="301"/>
      <c r="DOV18" s="301"/>
      <c r="DOW18" s="301"/>
      <c r="DOX18" s="301"/>
      <c r="DOY18" s="301"/>
      <c r="DOZ18" s="301"/>
      <c r="DPA18" s="301"/>
      <c r="DPB18" s="301"/>
      <c r="DPC18" s="301"/>
      <c r="DPD18" s="301"/>
      <c r="DPE18" s="301"/>
      <c r="DPF18" s="301"/>
      <c r="DPG18" s="301"/>
      <c r="DPH18" s="301"/>
      <c r="DPI18" s="301"/>
      <c r="DPJ18" s="301"/>
      <c r="DPK18" s="301"/>
      <c r="DPL18" s="301"/>
      <c r="DPM18" s="301"/>
      <c r="DPN18" s="301"/>
      <c r="DPO18" s="301"/>
      <c r="DPP18" s="301"/>
      <c r="DPQ18" s="301"/>
      <c r="DPR18" s="301"/>
      <c r="DPS18" s="301"/>
      <c r="DPT18" s="301"/>
      <c r="DPU18" s="301"/>
      <c r="DPV18" s="301"/>
      <c r="DPW18" s="301"/>
      <c r="DPX18" s="301"/>
      <c r="DPY18" s="301"/>
      <c r="DPZ18" s="301"/>
      <c r="DQA18" s="301"/>
      <c r="DQB18" s="301"/>
      <c r="DQC18" s="301"/>
      <c r="DQD18" s="301"/>
      <c r="DQE18" s="301"/>
      <c r="DQF18" s="301"/>
      <c r="DQG18" s="301"/>
      <c r="DQH18" s="301"/>
      <c r="DQI18" s="301"/>
      <c r="DQJ18" s="301"/>
      <c r="DQK18" s="301"/>
      <c r="DQL18" s="301"/>
      <c r="DQM18" s="301"/>
      <c r="DQN18" s="301"/>
      <c r="DQO18" s="301"/>
      <c r="DQP18" s="301"/>
      <c r="DQQ18" s="301"/>
      <c r="DQR18" s="301"/>
      <c r="DQS18" s="301"/>
      <c r="DQT18" s="301"/>
      <c r="DQU18" s="301"/>
      <c r="DQV18" s="301"/>
      <c r="DQW18" s="301"/>
      <c r="DQX18" s="301"/>
      <c r="DQY18" s="301"/>
      <c r="DQZ18" s="301"/>
      <c r="DRA18" s="301"/>
      <c r="DRB18" s="301"/>
      <c r="DRC18" s="301"/>
      <c r="DRD18" s="301"/>
      <c r="DRE18" s="301"/>
      <c r="DRF18" s="301"/>
      <c r="DRG18" s="301"/>
      <c r="DRH18" s="301"/>
      <c r="DRI18" s="301"/>
      <c r="DRJ18" s="301"/>
      <c r="DRK18" s="301"/>
      <c r="DRL18" s="301"/>
      <c r="DRM18" s="301"/>
      <c r="DRN18" s="301"/>
      <c r="DRO18" s="301"/>
      <c r="DRP18" s="301"/>
      <c r="DRQ18" s="301"/>
      <c r="DRR18" s="301"/>
      <c r="DRS18" s="301"/>
      <c r="DRT18" s="301"/>
      <c r="DRU18" s="301"/>
      <c r="DRV18" s="301"/>
      <c r="DRW18" s="301"/>
      <c r="DRX18" s="301"/>
      <c r="DRY18" s="301"/>
      <c r="DRZ18" s="301"/>
      <c r="DSA18" s="301"/>
      <c r="DSB18" s="301"/>
      <c r="DSC18" s="301"/>
      <c r="DSD18" s="301"/>
      <c r="DSE18" s="301"/>
      <c r="DSF18" s="301"/>
      <c r="DSG18" s="301"/>
      <c r="DSH18" s="301"/>
      <c r="DSI18" s="301"/>
      <c r="DSJ18" s="301"/>
      <c r="DSK18" s="301"/>
      <c r="DSL18" s="301"/>
      <c r="DSM18" s="301"/>
      <c r="DSN18" s="301"/>
      <c r="DSO18" s="301"/>
      <c r="DSP18" s="301"/>
      <c r="DSQ18" s="301"/>
      <c r="DSR18" s="301"/>
      <c r="DSS18" s="301"/>
      <c r="DST18" s="301"/>
      <c r="DSU18" s="301"/>
      <c r="DSV18" s="301"/>
      <c r="DSW18" s="301"/>
      <c r="DSX18" s="301"/>
      <c r="DSY18" s="301"/>
      <c r="DSZ18" s="301"/>
      <c r="DTA18" s="301"/>
      <c r="DTB18" s="301"/>
      <c r="DTC18" s="301"/>
      <c r="DTD18" s="301"/>
      <c r="DTE18" s="301"/>
      <c r="DTF18" s="301"/>
      <c r="DTG18" s="301"/>
      <c r="DTH18" s="301"/>
      <c r="DTI18" s="301"/>
      <c r="DTJ18" s="301"/>
      <c r="DTK18" s="301"/>
      <c r="DTL18" s="301"/>
      <c r="DTM18" s="301"/>
      <c r="DTN18" s="301"/>
      <c r="DTO18" s="301"/>
      <c r="DTP18" s="301"/>
      <c r="DTQ18" s="301"/>
      <c r="DTR18" s="301"/>
      <c r="DTS18" s="301"/>
      <c r="DTT18" s="301"/>
      <c r="DTU18" s="301"/>
      <c r="DTV18" s="301"/>
      <c r="DTW18" s="301"/>
      <c r="DTX18" s="301"/>
      <c r="DTY18" s="301"/>
      <c r="DTZ18" s="301"/>
      <c r="DUA18" s="301"/>
      <c r="DUB18" s="301"/>
      <c r="DUC18" s="301"/>
      <c r="DUD18" s="301"/>
      <c r="DUE18" s="301"/>
      <c r="DUF18" s="301"/>
      <c r="DUG18" s="301"/>
      <c r="DUH18" s="301"/>
      <c r="DUI18" s="301"/>
      <c r="DUJ18" s="301"/>
      <c r="DUK18" s="301"/>
      <c r="DUL18" s="301"/>
      <c r="DUM18" s="301"/>
      <c r="DUN18" s="301"/>
      <c r="DUO18" s="301"/>
      <c r="DUP18" s="301"/>
      <c r="DUQ18" s="301"/>
      <c r="DUR18" s="301"/>
      <c r="DUS18" s="301"/>
      <c r="DUT18" s="301"/>
      <c r="DUU18" s="301"/>
      <c r="DUV18" s="301"/>
      <c r="DUW18" s="301"/>
      <c r="DUX18" s="301"/>
      <c r="DUY18" s="301"/>
      <c r="DUZ18" s="301"/>
      <c r="DVA18" s="301"/>
      <c r="DVB18" s="301"/>
      <c r="DVC18" s="301"/>
      <c r="DVD18" s="301"/>
      <c r="DVE18" s="301"/>
      <c r="DVF18" s="301"/>
      <c r="DVG18" s="301"/>
      <c r="DVH18" s="301"/>
      <c r="DVI18" s="301"/>
      <c r="DVJ18" s="301"/>
      <c r="DVK18" s="301"/>
      <c r="DVL18" s="301"/>
      <c r="DVM18" s="301"/>
      <c r="DVN18" s="301"/>
      <c r="DVO18" s="301"/>
      <c r="DVP18" s="301"/>
      <c r="DVQ18" s="301"/>
      <c r="DVR18" s="301"/>
      <c r="DVS18" s="301"/>
      <c r="DVT18" s="301"/>
      <c r="DVU18" s="301"/>
      <c r="DVV18" s="301"/>
      <c r="DVW18" s="301"/>
      <c r="DVX18" s="301"/>
      <c r="DVY18" s="301"/>
      <c r="DVZ18" s="301"/>
      <c r="DWA18" s="301"/>
      <c r="DWB18" s="301"/>
      <c r="DWC18" s="301"/>
      <c r="DWD18" s="301"/>
      <c r="DWE18" s="301"/>
      <c r="DWF18" s="301"/>
      <c r="DWG18" s="301"/>
      <c r="DWH18" s="301"/>
      <c r="DWI18" s="301"/>
      <c r="DWJ18" s="301"/>
      <c r="DWK18" s="301"/>
      <c r="DWL18" s="301"/>
      <c r="DWM18" s="301"/>
      <c r="DWN18" s="301"/>
      <c r="DWO18" s="301"/>
      <c r="DWP18" s="301"/>
      <c r="DWQ18" s="301"/>
      <c r="DWR18" s="301"/>
      <c r="DWS18" s="301"/>
      <c r="DWT18" s="301"/>
      <c r="DWU18" s="301"/>
      <c r="DWV18" s="301"/>
      <c r="DWW18" s="301"/>
      <c r="DWX18" s="301"/>
      <c r="DWY18" s="301"/>
      <c r="DWZ18" s="301"/>
      <c r="DXA18" s="301"/>
      <c r="DXB18" s="301"/>
      <c r="DXC18" s="301"/>
      <c r="DXD18" s="301"/>
      <c r="DXE18" s="301"/>
      <c r="DXF18" s="301"/>
      <c r="DXG18" s="301"/>
      <c r="DXH18" s="301"/>
      <c r="DXI18" s="301"/>
      <c r="DXJ18" s="301"/>
      <c r="DXK18" s="301"/>
      <c r="DXL18" s="301"/>
      <c r="DXM18" s="301"/>
      <c r="DXN18" s="301"/>
      <c r="DXO18" s="301"/>
      <c r="DXP18" s="301"/>
      <c r="DXQ18" s="301"/>
      <c r="DXR18" s="301"/>
      <c r="DXS18" s="301"/>
      <c r="DXT18" s="301"/>
      <c r="DXU18" s="301"/>
      <c r="DXV18" s="301"/>
      <c r="DXW18" s="301"/>
      <c r="DXX18" s="301"/>
      <c r="DXY18" s="301"/>
      <c r="DXZ18" s="301"/>
      <c r="DYA18" s="301"/>
      <c r="DYB18" s="301"/>
      <c r="DYC18" s="301"/>
      <c r="DYD18" s="301"/>
      <c r="DYE18" s="301"/>
      <c r="DYF18" s="301"/>
      <c r="DYG18" s="301"/>
      <c r="DYH18" s="301"/>
      <c r="DYI18" s="301"/>
      <c r="DYJ18" s="301"/>
      <c r="DYK18" s="301"/>
      <c r="DYL18" s="301"/>
      <c r="DYM18" s="301"/>
      <c r="DYN18" s="301"/>
      <c r="DYO18" s="301"/>
      <c r="DYP18" s="301"/>
      <c r="DYQ18" s="301"/>
      <c r="DYR18" s="301"/>
      <c r="DYS18" s="301"/>
      <c r="DYT18" s="301"/>
      <c r="DYU18" s="301"/>
      <c r="DYV18" s="301"/>
      <c r="DYW18" s="301"/>
      <c r="DYX18" s="301"/>
      <c r="DYY18" s="301"/>
      <c r="DYZ18" s="301"/>
      <c r="DZA18" s="301"/>
      <c r="DZB18" s="301"/>
      <c r="DZC18" s="301"/>
      <c r="DZD18" s="301"/>
      <c r="DZE18" s="301"/>
      <c r="DZF18" s="301"/>
      <c r="DZG18" s="301"/>
      <c r="DZH18" s="301"/>
      <c r="DZI18" s="301"/>
      <c r="DZJ18" s="301"/>
      <c r="DZK18" s="301"/>
      <c r="DZL18" s="301"/>
      <c r="DZM18" s="301"/>
      <c r="DZN18" s="301"/>
      <c r="DZO18" s="301"/>
      <c r="DZP18" s="301"/>
      <c r="DZQ18" s="301"/>
      <c r="DZR18" s="301"/>
      <c r="DZS18" s="301"/>
      <c r="DZT18" s="301"/>
      <c r="DZU18" s="301"/>
      <c r="DZV18" s="301"/>
      <c r="DZW18" s="301"/>
      <c r="DZX18" s="301"/>
      <c r="DZY18" s="301"/>
      <c r="DZZ18" s="301"/>
      <c r="EAA18" s="301"/>
      <c r="EAB18" s="301"/>
      <c r="EAC18" s="301"/>
      <c r="EAD18" s="301"/>
      <c r="EAE18" s="301"/>
      <c r="EAF18" s="301"/>
      <c r="EAG18" s="301"/>
      <c r="EAH18" s="301"/>
      <c r="EAI18" s="301"/>
      <c r="EAJ18" s="301"/>
      <c r="EAK18" s="301"/>
      <c r="EAL18" s="301"/>
      <c r="EAM18" s="301"/>
      <c r="EAN18" s="301"/>
      <c r="EAO18" s="301"/>
      <c r="EAP18" s="301"/>
      <c r="EAQ18" s="301"/>
      <c r="EAR18" s="301"/>
      <c r="EAS18" s="301"/>
      <c r="EAT18" s="301"/>
      <c r="EAU18" s="301"/>
      <c r="EAV18" s="301"/>
      <c r="EAW18" s="301"/>
      <c r="EAX18" s="301"/>
      <c r="EAY18" s="301"/>
      <c r="EAZ18" s="301"/>
      <c r="EBA18" s="301"/>
      <c r="EBB18" s="301"/>
      <c r="EBC18" s="301"/>
      <c r="EBD18" s="301"/>
      <c r="EBE18" s="301"/>
      <c r="EBF18" s="301"/>
      <c r="EBG18" s="301"/>
      <c r="EBH18" s="301"/>
      <c r="EBI18" s="301"/>
      <c r="EBJ18" s="301"/>
      <c r="EBK18" s="301"/>
      <c r="EBL18" s="301"/>
      <c r="EBM18" s="301"/>
      <c r="EBN18" s="301"/>
      <c r="EBO18" s="301"/>
      <c r="EBP18" s="301"/>
      <c r="EBQ18" s="301"/>
      <c r="EBR18" s="301"/>
      <c r="EBS18" s="301"/>
      <c r="EBT18" s="301"/>
      <c r="EBU18" s="301"/>
      <c r="EBV18" s="301"/>
      <c r="EBW18" s="301"/>
      <c r="EBX18" s="301"/>
      <c r="EBY18" s="301"/>
      <c r="EBZ18" s="301"/>
      <c r="ECA18" s="301"/>
      <c r="ECB18" s="301"/>
      <c r="ECC18" s="301"/>
      <c r="ECD18" s="301"/>
      <c r="ECE18" s="301"/>
      <c r="ECF18" s="301"/>
      <c r="ECG18" s="301"/>
      <c r="ECH18" s="301"/>
      <c r="ECI18" s="301"/>
      <c r="ECJ18" s="301"/>
      <c r="ECK18" s="301"/>
      <c r="ECL18" s="301"/>
      <c r="ECM18" s="301"/>
      <c r="ECN18" s="301"/>
      <c r="ECO18" s="301"/>
      <c r="ECP18" s="301"/>
      <c r="ECQ18" s="301"/>
      <c r="ECR18" s="301"/>
      <c r="ECS18" s="301"/>
      <c r="ECT18" s="301"/>
      <c r="ECU18" s="301"/>
      <c r="ECV18" s="301"/>
      <c r="ECW18" s="301"/>
      <c r="ECX18" s="301"/>
      <c r="ECY18" s="301"/>
      <c r="ECZ18" s="301"/>
      <c r="EDA18" s="301"/>
      <c r="EDB18" s="301"/>
      <c r="EDC18" s="301"/>
      <c r="EDD18" s="301"/>
      <c r="EDE18" s="301"/>
      <c r="EDF18" s="301"/>
      <c r="EDG18" s="301"/>
      <c r="EDH18" s="301"/>
      <c r="EDI18" s="301"/>
      <c r="EDJ18" s="301"/>
      <c r="EDK18" s="301"/>
      <c r="EDL18" s="301"/>
      <c r="EDM18" s="301"/>
      <c r="EDN18" s="301"/>
      <c r="EDO18" s="301"/>
      <c r="EDP18" s="301"/>
      <c r="EDQ18" s="301"/>
      <c r="EDR18" s="301"/>
      <c r="EDS18" s="301"/>
      <c r="EDT18" s="301"/>
      <c r="EDU18" s="301"/>
      <c r="EDV18" s="301"/>
      <c r="EDW18" s="301"/>
      <c r="EDX18" s="301"/>
      <c r="EDY18" s="301"/>
      <c r="EDZ18" s="301"/>
      <c r="EEA18" s="301"/>
      <c r="EEB18" s="301"/>
      <c r="EEC18" s="301"/>
      <c r="EED18" s="301"/>
      <c r="EEE18" s="301"/>
      <c r="EEF18" s="301"/>
      <c r="EEG18" s="301"/>
      <c r="EEH18" s="301"/>
      <c r="EEI18" s="301"/>
      <c r="EEJ18" s="301"/>
      <c r="EEK18" s="301"/>
      <c r="EEL18" s="301"/>
      <c r="EEM18" s="301"/>
      <c r="EEN18" s="301"/>
      <c r="EEO18" s="301"/>
      <c r="EEP18" s="301"/>
      <c r="EEQ18" s="301"/>
      <c r="EER18" s="301"/>
      <c r="EES18" s="301"/>
      <c r="EET18" s="301"/>
      <c r="EEU18" s="301"/>
      <c r="EEV18" s="301"/>
      <c r="EEW18" s="301"/>
      <c r="EEX18" s="301"/>
      <c r="EEY18" s="301"/>
      <c r="EEZ18" s="301"/>
      <c r="EFA18" s="301"/>
      <c r="EFB18" s="301"/>
      <c r="EFC18" s="301"/>
      <c r="EFD18" s="301"/>
      <c r="EFE18" s="301"/>
      <c r="EFF18" s="301"/>
      <c r="EFG18" s="301"/>
      <c r="EFH18" s="301"/>
      <c r="EFI18" s="301"/>
      <c r="EFJ18" s="301"/>
      <c r="EFK18" s="301"/>
      <c r="EFL18" s="301"/>
      <c r="EFM18" s="301"/>
      <c r="EFN18" s="301"/>
      <c r="EFO18" s="301"/>
      <c r="EFP18" s="301"/>
      <c r="EFQ18" s="301"/>
      <c r="EFR18" s="301"/>
      <c r="EFS18" s="301"/>
      <c r="EFT18" s="301"/>
      <c r="EFU18" s="301"/>
      <c r="EFV18" s="301"/>
      <c r="EFW18" s="301"/>
      <c r="EFX18" s="301"/>
      <c r="EFY18" s="301"/>
      <c r="EFZ18" s="301"/>
      <c r="EGA18" s="301"/>
      <c r="EGB18" s="301"/>
      <c r="EGC18" s="301"/>
      <c r="EGD18" s="301"/>
      <c r="EGE18" s="301"/>
      <c r="EGF18" s="301"/>
      <c r="EGG18" s="301"/>
      <c r="EGH18" s="301"/>
      <c r="EGI18" s="301"/>
      <c r="EGJ18" s="301"/>
      <c r="EGK18" s="301"/>
      <c r="EGL18" s="301"/>
      <c r="EGM18" s="301"/>
      <c r="EGN18" s="301"/>
      <c r="EGO18" s="301"/>
      <c r="EGP18" s="301"/>
      <c r="EGQ18" s="301"/>
      <c r="EGR18" s="301"/>
      <c r="EGS18" s="301"/>
      <c r="EGT18" s="301"/>
      <c r="EGU18" s="301"/>
      <c r="EGV18" s="301"/>
      <c r="EGW18" s="301"/>
      <c r="EGX18" s="301"/>
      <c r="EGY18" s="301"/>
      <c r="EGZ18" s="301"/>
      <c r="EHA18" s="301"/>
      <c r="EHB18" s="301"/>
      <c r="EHC18" s="301"/>
      <c r="EHD18" s="301"/>
      <c r="EHE18" s="301"/>
      <c r="EHF18" s="301"/>
      <c r="EHG18" s="301"/>
      <c r="EHH18" s="301"/>
      <c r="EHI18" s="301"/>
      <c r="EHJ18" s="301"/>
      <c r="EHK18" s="301"/>
      <c r="EHL18" s="301"/>
      <c r="EHM18" s="301"/>
      <c r="EHN18" s="301"/>
      <c r="EHO18" s="301"/>
      <c r="EHP18" s="301"/>
      <c r="EHQ18" s="301"/>
      <c r="EHR18" s="301"/>
      <c r="EHS18" s="301"/>
      <c r="EHT18" s="301"/>
      <c r="EHU18" s="301"/>
      <c r="EHV18" s="301"/>
      <c r="EHW18" s="301"/>
      <c r="EHX18" s="301"/>
      <c r="EHY18" s="301"/>
      <c r="EHZ18" s="301"/>
      <c r="EIA18" s="301"/>
      <c r="EIB18" s="301"/>
      <c r="EIC18" s="301"/>
      <c r="EID18" s="301"/>
      <c r="EIE18" s="301"/>
      <c r="EIF18" s="301"/>
      <c r="EIG18" s="301"/>
      <c r="EIH18" s="301"/>
      <c r="EII18" s="301"/>
      <c r="EIJ18" s="301"/>
      <c r="EIK18" s="301"/>
      <c r="EIL18" s="301"/>
      <c r="EIM18" s="301"/>
      <c r="EIN18" s="301"/>
      <c r="EIO18" s="301"/>
      <c r="EIP18" s="301"/>
      <c r="EIQ18" s="301"/>
      <c r="EIR18" s="301"/>
      <c r="EIS18" s="301"/>
      <c r="EIT18" s="301"/>
      <c r="EIU18" s="301"/>
      <c r="EIV18" s="301"/>
      <c r="EIW18" s="301"/>
      <c r="EIX18" s="301"/>
      <c r="EIY18" s="301"/>
      <c r="EIZ18" s="301"/>
      <c r="EJA18" s="301"/>
      <c r="EJB18" s="301"/>
      <c r="EJC18" s="301"/>
      <c r="EJD18" s="301"/>
      <c r="EJE18" s="301"/>
      <c r="EJF18" s="301"/>
      <c r="EJG18" s="301"/>
      <c r="EJH18" s="301"/>
      <c r="EJI18" s="301"/>
      <c r="EJJ18" s="301"/>
      <c r="EJK18" s="301"/>
      <c r="EJL18" s="301"/>
      <c r="EJM18" s="301"/>
      <c r="EJN18" s="301"/>
      <c r="EJO18" s="301"/>
      <c r="EJP18" s="301"/>
      <c r="EJQ18" s="301"/>
      <c r="EJR18" s="301"/>
      <c r="EJS18" s="301"/>
      <c r="EJT18" s="301"/>
      <c r="EJU18" s="301"/>
      <c r="EJV18" s="301"/>
      <c r="EJW18" s="301"/>
      <c r="EJX18" s="301"/>
      <c r="EJY18" s="301"/>
      <c r="EJZ18" s="301"/>
      <c r="EKA18" s="301"/>
      <c r="EKB18" s="301"/>
      <c r="EKC18" s="301"/>
      <c r="EKD18" s="301"/>
      <c r="EKE18" s="301"/>
      <c r="EKF18" s="301"/>
      <c r="EKG18" s="301"/>
      <c r="EKH18" s="301"/>
      <c r="EKI18" s="301"/>
      <c r="EKJ18" s="301"/>
      <c r="EKK18" s="301"/>
      <c r="EKL18" s="301"/>
      <c r="EKM18" s="301"/>
      <c r="EKN18" s="301"/>
      <c r="EKO18" s="301"/>
      <c r="EKP18" s="301"/>
      <c r="EKQ18" s="301"/>
      <c r="EKR18" s="301"/>
      <c r="EKS18" s="301"/>
      <c r="EKT18" s="301"/>
      <c r="EKU18" s="301"/>
      <c r="EKV18" s="301"/>
      <c r="EKW18" s="301"/>
      <c r="EKX18" s="301"/>
      <c r="EKY18" s="301"/>
      <c r="EKZ18" s="301"/>
      <c r="ELA18" s="301"/>
      <c r="ELB18" s="301"/>
      <c r="ELC18" s="301"/>
      <c r="ELD18" s="301"/>
      <c r="ELE18" s="301"/>
      <c r="ELF18" s="301"/>
      <c r="ELG18" s="301"/>
      <c r="ELH18" s="301"/>
      <c r="ELI18" s="301"/>
      <c r="ELJ18" s="301"/>
      <c r="ELK18" s="301"/>
      <c r="ELL18" s="301"/>
      <c r="ELM18" s="301"/>
      <c r="ELN18" s="301"/>
      <c r="ELO18" s="301"/>
      <c r="ELP18" s="301"/>
      <c r="ELQ18" s="301"/>
      <c r="ELR18" s="301"/>
      <c r="ELS18" s="301"/>
      <c r="ELT18" s="301"/>
      <c r="ELU18" s="301"/>
      <c r="ELV18" s="301"/>
      <c r="ELW18" s="301"/>
      <c r="ELX18" s="301"/>
      <c r="ELY18" s="301"/>
      <c r="ELZ18" s="301"/>
      <c r="EMA18" s="301"/>
      <c r="EMB18" s="301"/>
      <c r="EMC18" s="301"/>
      <c r="EMD18" s="301"/>
      <c r="EME18" s="301"/>
      <c r="EMF18" s="301"/>
      <c r="EMG18" s="301"/>
      <c r="EMH18" s="301"/>
      <c r="EMI18" s="301"/>
      <c r="EMJ18" s="301"/>
      <c r="EMK18" s="301"/>
      <c r="EML18" s="301"/>
      <c r="EMM18" s="301"/>
      <c r="EMN18" s="301"/>
      <c r="EMO18" s="301"/>
      <c r="EMP18" s="301"/>
      <c r="EMQ18" s="301"/>
      <c r="EMR18" s="301"/>
      <c r="EMS18" s="301"/>
      <c r="EMT18" s="301"/>
      <c r="EMU18" s="301"/>
      <c r="EMV18" s="301"/>
      <c r="EMW18" s="301"/>
      <c r="EMX18" s="301"/>
      <c r="EMY18" s="301"/>
      <c r="EMZ18" s="301"/>
      <c r="ENA18" s="301"/>
      <c r="ENB18" s="301"/>
      <c r="ENC18" s="301"/>
      <c r="END18" s="301"/>
      <c r="ENE18" s="301"/>
      <c r="ENF18" s="301"/>
      <c r="ENG18" s="301"/>
      <c r="ENH18" s="301"/>
      <c r="ENI18" s="301"/>
      <c r="ENJ18" s="301"/>
      <c r="ENK18" s="301"/>
      <c r="ENL18" s="301"/>
      <c r="ENM18" s="301"/>
      <c r="ENN18" s="301"/>
      <c r="ENO18" s="301"/>
      <c r="ENP18" s="301"/>
      <c r="ENQ18" s="301"/>
      <c r="ENR18" s="301"/>
      <c r="ENS18" s="301"/>
      <c r="ENT18" s="301"/>
      <c r="ENU18" s="301"/>
      <c r="ENV18" s="301"/>
      <c r="ENW18" s="301"/>
      <c r="ENX18" s="301"/>
      <c r="ENY18" s="301"/>
      <c r="ENZ18" s="301"/>
      <c r="EOA18" s="301"/>
      <c r="EOB18" s="301"/>
      <c r="EOC18" s="301"/>
      <c r="EOD18" s="301"/>
      <c r="EOE18" s="301"/>
      <c r="EOF18" s="301"/>
      <c r="EOG18" s="301"/>
      <c r="EOH18" s="301"/>
      <c r="EOI18" s="301"/>
      <c r="EOJ18" s="301"/>
      <c r="EOK18" s="301"/>
      <c r="EOL18" s="301"/>
      <c r="EOM18" s="301"/>
      <c r="EON18" s="301"/>
      <c r="EOO18" s="301"/>
      <c r="EOP18" s="301"/>
      <c r="EOQ18" s="301"/>
      <c r="EOR18" s="301"/>
      <c r="EOS18" s="301"/>
      <c r="EOT18" s="301"/>
      <c r="EOU18" s="301"/>
      <c r="EOV18" s="301"/>
      <c r="EOW18" s="301"/>
      <c r="EOX18" s="301"/>
      <c r="EOY18" s="301"/>
      <c r="EOZ18" s="301"/>
      <c r="EPA18" s="301"/>
      <c r="EPB18" s="301"/>
      <c r="EPC18" s="301"/>
      <c r="EPD18" s="301"/>
      <c r="EPE18" s="301"/>
      <c r="EPF18" s="301"/>
      <c r="EPG18" s="301"/>
      <c r="EPH18" s="301"/>
      <c r="EPI18" s="301"/>
      <c r="EPJ18" s="301"/>
      <c r="EPK18" s="301"/>
      <c r="EPL18" s="301"/>
      <c r="EPM18" s="301"/>
      <c r="EPN18" s="301"/>
      <c r="EPO18" s="301"/>
      <c r="EPP18" s="301"/>
      <c r="EPQ18" s="301"/>
      <c r="EPR18" s="301"/>
      <c r="EPS18" s="301"/>
      <c r="EPT18" s="301"/>
      <c r="EPU18" s="301"/>
      <c r="EPV18" s="301"/>
      <c r="EPW18" s="301"/>
      <c r="EPX18" s="301"/>
      <c r="EPY18" s="301"/>
      <c r="EPZ18" s="301"/>
      <c r="EQA18" s="301"/>
      <c r="EQB18" s="301"/>
      <c r="EQC18" s="301"/>
      <c r="EQD18" s="301"/>
      <c r="EQE18" s="301"/>
      <c r="EQF18" s="301"/>
      <c r="EQG18" s="301"/>
      <c r="EQH18" s="301"/>
      <c r="EQI18" s="301"/>
      <c r="EQJ18" s="301"/>
      <c r="EQK18" s="301"/>
      <c r="EQL18" s="301"/>
      <c r="EQM18" s="301"/>
      <c r="EQN18" s="301"/>
      <c r="EQO18" s="301"/>
      <c r="EQP18" s="301"/>
      <c r="EQQ18" s="301"/>
      <c r="EQR18" s="301"/>
      <c r="EQS18" s="301"/>
      <c r="EQT18" s="301"/>
      <c r="EQU18" s="301"/>
      <c r="EQV18" s="301"/>
      <c r="EQW18" s="301"/>
      <c r="EQX18" s="301"/>
      <c r="EQY18" s="301"/>
      <c r="EQZ18" s="301"/>
      <c r="ERA18" s="301"/>
      <c r="ERB18" s="301"/>
      <c r="ERC18" s="301"/>
      <c r="ERD18" s="301"/>
      <c r="ERE18" s="301"/>
      <c r="ERF18" s="301"/>
      <c r="ERG18" s="301"/>
      <c r="ERH18" s="301"/>
      <c r="ERI18" s="301"/>
      <c r="ERJ18" s="301"/>
      <c r="ERK18" s="301"/>
      <c r="ERL18" s="301"/>
      <c r="ERM18" s="301"/>
      <c r="ERN18" s="301"/>
      <c r="ERO18" s="301"/>
      <c r="ERP18" s="301"/>
      <c r="ERQ18" s="301"/>
      <c r="ERR18" s="301"/>
      <c r="ERS18" s="301"/>
      <c r="ERT18" s="301"/>
      <c r="ERU18" s="301"/>
      <c r="ERV18" s="301"/>
      <c r="ERW18" s="301"/>
      <c r="ERX18" s="301"/>
      <c r="ERY18" s="301"/>
      <c r="ERZ18" s="301"/>
      <c r="ESA18" s="301"/>
      <c r="ESB18" s="301"/>
      <c r="ESC18" s="301"/>
      <c r="ESD18" s="301"/>
      <c r="ESE18" s="301"/>
      <c r="ESF18" s="301"/>
      <c r="ESG18" s="301"/>
      <c r="ESH18" s="301"/>
      <c r="ESI18" s="301"/>
      <c r="ESJ18" s="301"/>
      <c r="ESK18" s="301"/>
      <c r="ESL18" s="301"/>
      <c r="ESM18" s="301"/>
      <c r="ESN18" s="301"/>
      <c r="ESO18" s="301"/>
      <c r="ESP18" s="301"/>
      <c r="ESQ18" s="301"/>
      <c r="ESR18" s="301"/>
      <c r="ESS18" s="301"/>
      <c r="EST18" s="301"/>
      <c r="ESU18" s="301"/>
      <c r="ESV18" s="301"/>
      <c r="ESW18" s="301"/>
      <c r="ESX18" s="301"/>
      <c r="ESY18" s="301"/>
      <c r="ESZ18" s="301"/>
      <c r="ETA18" s="301"/>
      <c r="ETB18" s="301"/>
      <c r="ETC18" s="301"/>
      <c r="ETD18" s="301"/>
      <c r="ETE18" s="301"/>
      <c r="ETF18" s="301"/>
      <c r="ETG18" s="301"/>
      <c r="ETH18" s="301"/>
      <c r="ETI18" s="301"/>
      <c r="ETJ18" s="301"/>
      <c r="ETK18" s="301"/>
      <c r="ETL18" s="301"/>
      <c r="ETM18" s="301"/>
      <c r="ETN18" s="301"/>
      <c r="ETO18" s="301"/>
      <c r="ETP18" s="301"/>
      <c r="ETQ18" s="301"/>
      <c r="ETR18" s="301"/>
      <c r="ETS18" s="301"/>
      <c r="ETT18" s="301"/>
      <c r="ETU18" s="301"/>
      <c r="ETV18" s="301"/>
      <c r="ETW18" s="301"/>
      <c r="ETX18" s="301"/>
      <c r="ETY18" s="301"/>
      <c r="ETZ18" s="301"/>
      <c r="EUA18" s="301"/>
      <c r="EUB18" s="301"/>
      <c r="EUC18" s="301"/>
      <c r="EUD18" s="301"/>
      <c r="EUE18" s="301"/>
      <c r="EUF18" s="301"/>
      <c r="EUG18" s="301"/>
      <c r="EUH18" s="301"/>
      <c r="EUI18" s="301"/>
      <c r="EUJ18" s="301"/>
      <c r="EUK18" s="301"/>
      <c r="EUL18" s="301"/>
      <c r="EUM18" s="301"/>
      <c r="EUN18" s="301"/>
      <c r="EUO18" s="301"/>
      <c r="EUP18" s="301"/>
      <c r="EUQ18" s="301"/>
      <c r="EUR18" s="301"/>
      <c r="EUS18" s="301"/>
      <c r="EUT18" s="301"/>
      <c r="EUU18" s="301"/>
      <c r="EUV18" s="301"/>
      <c r="EUW18" s="301"/>
      <c r="EUX18" s="301"/>
      <c r="EUY18" s="301"/>
      <c r="EUZ18" s="301"/>
      <c r="EVA18" s="301"/>
      <c r="EVB18" s="301"/>
      <c r="EVC18" s="301"/>
      <c r="EVD18" s="301"/>
      <c r="EVE18" s="301"/>
      <c r="EVF18" s="301"/>
      <c r="EVG18" s="301"/>
      <c r="EVH18" s="301"/>
      <c r="EVI18" s="301"/>
      <c r="EVJ18" s="301"/>
      <c r="EVK18" s="301"/>
      <c r="EVL18" s="301"/>
      <c r="EVM18" s="301"/>
      <c r="EVN18" s="301"/>
      <c r="EVO18" s="301"/>
      <c r="EVP18" s="301"/>
      <c r="EVQ18" s="301"/>
      <c r="EVR18" s="301"/>
      <c r="EVS18" s="301"/>
      <c r="EVT18" s="301"/>
      <c r="EVU18" s="301"/>
      <c r="EVV18" s="301"/>
      <c r="EVW18" s="301"/>
      <c r="EVX18" s="301"/>
      <c r="EVY18" s="301"/>
      <c r="EVZ18" s="301"/>
      <c r="EWA18" s="301"/>
      <c r="EWB18" s="301"/>
      <c r="EWC18" s="301"/>
      <c r="EWD18" s="301"/>
      <c r="EWE18" s="301"/>
      <c r="EWF18" s="301"/>
      <c r="EWG18" s="301"/>
      <c r="EWH18" s="301"/>
      <c r="EWI18" s="301"/>
      <c r="EWJ18" s="301"/>
      <c r="EWK18" s="301"/>
      <c r="EWL18" s="301"/>
      <c r="EWM18" s="301"/>
      <c r="EWN18" s="301"/>
      <c r="EWO18" s="301"/>
      <c r="EWP18" s="301"/>
    </row>
    <row r="19" spans="1:3994" ht="48">
      <c r="A19" s="835"/>
      <c r="B19" s="95">
        <v>20</v>
      </c>
      <c r="C19" s="95" t="s">
        <v>192</v>
      </c>
      <c r="D19" s="96" t="s">
        <v>193</v>
      </c>
      <c r="E19" s="95" t="s">
        <v>194</v>
      </c>
      <c r="F19" s="96" t="s">
        <v>195</v>
      </c>
      <c r="G19" s="95" t="s">
        <v>196</v>
      </c>
      <c r="H19" s="97" t="s">
        <v>226</v>
      </c>
      <c r="I19" s="98" t="s">
        <v>227</v>
      </c>
      <c r="J19" s="98">
        <v>3033292</v>
      </c>
      <c r="K19" s="99" t="s">
        <v>236</v>
      </c>
      <c r="L19" s="100" t="s">
        <v>237</v>
      </c>
      <c r="M19" s="112" t="s">
        <v>238</v>
      </c>
      <c r="N19" s="99" t="s">
        <v>239</v>
      </c>
      <c r="O19" s="100" t="s">
        <v>237</v>
      </c>
      <c r="P19" s="101">
        <f>'[1]PROGRAMACION ANUAL -2012'!$AA$32</f>
        <v>5600</v>
      </c>
      <c r="Q19" s="113"/>
      <c r="R19" s="114"/>
      <c r="S19" s="115"/>
      <c r="T19" s="116"/>
      <c r="U19" s="117"/>
      <c r="V19" s="118"/>
      <c r="FY19" s="301"/>
      <c r="FZ19" s="301"/>
      <c r="GA19" s="301"/>
      <c r="GB19" s="301"/>
      <c r="GC19" s="301"/>
      <c r="GD19" s="301"/>
      <c r="GE19" s="301"/>
      <c r="GF19" s="301"/>
      <c r="GG19" s="301"/>
      <c r="GH19" s="301"/>
      <c r="GI19" s="301"/>
      <c r="GJ19" s="301"/>
      <c r="GK19" s="301"/>
      <c r="GL19" s="301"/>
      <c r="GM19" s="301"/>
      <c r="GN19" s="301"/>
      <c r="GO19" s="301"/>
      <c r="GP19" s="301"/>
      <c r="GQ19" s="301"/>
      <c r="GR19" s="301"/>
      <c r="GS19" s="301"/>
      <c r="GT19" s="301"/>
      <c r="GU19" s="301"/>
      <c r="GV19" s="301"/>
      <c r="GW19" s="301"/>
      <c r="GX19" s="301"/>
      <c r="GY19" s="301"/>
      <c r="GZ19" s="301"/>
      <c r="HA19" s="301"/>
      <c r="HB19" s="301"/>
      <c r="HC19" s="301"/>
      <c r="HD19" s="301"/>
      <c r="HE19" s="301"/>
      <c r="HF19" s="301"/>
      <c r="HG19" s="301"/>
      <c r="HH19" s="301"/>
      <c r="HI19" s="301"/>
      <c r="HJ19" s="301"/>
      <c r="HK19" s="301"/>
      <c r="HL19" s="301"/>
      <c r="HM19" s="301"/>
      <c r="HN19" s="301"/>
      <c r="HO19" s="301"/>
      <c r="HP19" s="301"/>
      <c r="HQ19" s="301"/>
      <c r="HR19" s="301"/>
      <c r="HS19" s="301"/>
      <c r="HT19" s="301"/>
      <c r="HU19" s="301"/>
      <c r="HV19" s="301"/>
      <c r="HW19" s="301"/>
      <c r="HX19" s="301"/>
      <c r="HY19" s="301"/>
      <c r="HZ19" s="301"/>
      <c r="IA19" s="301"/>
      <c r="IB19" s="301"/>
      <c r="IC19" s="301"/>
      <c r="ID19" s="301"/>
      <c r="IE19" s="301"/>
      <c r="IF19" s="301"/>
      <c r="IG19" s="301"/>
      <c r="IH19" s="301"/>
      <c r="II19" s="301"/>
      <c r="IJ19" s="301"/>
      <c r="IK19" s="301"/>
      <c r="IL19" s="301"/>
      <c r="IM19" s="301"/>
      <c r="IN19" s="301"/>
      <c r="IO19" s="301"/>
      <c r="IP19" s="301"/>
      <c r="IQ19" s="301"/>
      <c r="IR19" s="301"/>
      <c r="IS19" s="301"/>
      <c r="IT19" s="301"/>
      <c r="IU19" s="301"/>
      <c r="IV19" s="301"/>
      <c r="IW19" s="301"/>
      <c r="IX19" s="301"/>
      <c r="IY19" s="301"/>
      <c r="IZ19" s="301"/>
      <c r="JA19" s="301"/>
      <c r="JB19" s="301"/>
      <c r="JC19" s="301"/>
      <c r="JD19" s="301"/>
      <c r="JE19" s="301"/>
      <c r="JF19" s="301"/>
      <c r="JG19" s="301"/>
      <c r="JH19" s="301"/>
      <c r="JI19" s="301"/>
      <c r="JJ19" s="301"/>
      <c r="JK19" s="301"/>
      <c r="JL19" s="301"/>
      <c r="JM19" s="301"/>
      <c r="JN19" s="301"/>
      <c r="JO19" s="301"/>
      <c r="JP19" s="301"/>
      <c r="JQ19" s="301"/>
      <c r="JR19" s="301"/>
      <c r="JS19" s="301"/>
      <c r="JT19" s="301"/>
      <c r="JU19" s="301"/>
      <c r="JV19" s="301"/>
      <c r="JW19" s="301"/>
      <c r="JX19" s="301"/>
      <c r="JY19" s="301"/>
      <c r="JZ19" s="301"/>
      <c r="KA19" s="301"/>
      <c r="KB19" s="301"/>
      <c r="KC19" s="301"/>
      <c r="KD19" s="301"/>
      <c r="KE19" s="301"/>
      <c r="KF19" s="301"/>
      <c r="KG19" s="301"/>
      <c r="KH19" s="301"/>
      <c r="KI19" s="301"/>
      <c r="KJ19" s="301"/>
      <c r="KK19" s="301"/>
      <c r="KL19" s="301"/>
      <c r="KM19" s="301"/>
      <c r="KN19" s="301"/>
      <c r="KO19" s="301"/>
      <c r="KP19" s="301"/>
      <c r="KQ19" s="301"/>
      <c r="KR19" s="301"/>
      <c r="KS19" s="301"/>
      <c r="KT19" s="301"/>
      <c r="KU19" s="301"/>
      <c r="KV19" s="301"/>
      <c r="KW19" s="301"/>
      <c r="KX19" s="301"/>
      <c r="KY19" s="301"/>
      <c r="KZ19" s="301"/>
      <c r="LA19" s="301"/>
      <c r="LB19" s="301"/>
      <c r="LC19" s="301"/>
      <c r="LD19" s="301"/>
      <c r="LE19" s="301"/>
      <c r="LF19" s="301"/>
      <c r="LG19" s="301"/>
      <c r="LH19" s="301"/>
      <c r="LI19" s="301"/>
      <c r="LJ19" s="301"/>
      <c r="LK19" s="301"/>
      <c r="LL19" s="301"/>
      <c r="LM19" s="301"/>
      <c r="LN19" s="301"/>
      <c r="LO19" s="301"/>
      <c r="LP19" s="301"/>
      <c r="LQ19" s="301"/>
      <c r="LR19" s="301"/>
      <c r="LS19" s="301"/>
      <c r="LT19" s="301"/>
      <c r="LU19" s="301"/>
      <c r="LV19" s="301"/>
      <c r="LW19" s="301"/>
      <c r="LX19" s="301"/>
      <c r="LY19" s="301"/>
      <c r="LZ19" s="301"/>
      <c r="MA19" s="301"/>
      <c r="MB19" s="301"/>
      <c r="MC19" s="301"/>
      <c r="MD19" s="301"/>
      <c r="ME19" s="301"/>
      <c r="MF19" s="301"/>
      <c r="MG19" s="301"/>
      <c r="MH19" s="301"/>
      <c r="MI19" s="301"/>
      <c r="MJ19" s="301"/>
      <c r="MK19" s="301"/>
      <c r="ML19" s="301"/>
      <c r="MM19" s="301"/>
      <c r="MN19" s="301"/>
      <c r="MO19" s="301"/>
      <c r="MP19" s="301"/>
      <c r="MQ19" s="301"/>
      <c r="MR19" s="301"/>
      <c r="MS19" s="301"/>
      <c r="MT19" s="301"/>
      <c r="MU19" s="301"/>
      <c r="MV19" s="301"/>
      <c r="MW19" s="301"/>
      <c r="MX19" s="301"/>
      <c r="MY19" s="301"/>
      <c r="MZ19" s="301"/>
      <c r="NA19" s="301"/>
      <c r="NB19" s="301"/>
      <c r="NC19" s="301"/>
      <c r="ND19" s="301"/>
      <c r="NE19" s="301"/>
      <c r="NF19" s="301"/>
      <c r="NG19" s="301"/>
      <c r="NH19" s="301"/>
      <c r="NI19" s="301"/>
      <c r="NJ19" s="301"/>
      <c r="NK19" s="301"/>
      <c r="NL19" s="301"/>
      <c r="NM19" s="301"/>
      <c r="NN19" s="301"/>
      <c r="NO19" s="301"/>
      <c r="NP19" s="301"/>
      <c r="NQ19" s="301"/>
      <c r="NR19" s="301"/>
      <c r="NS19" s="301"/>
      <c r="NT19" s="301"/>
      <c r="NU19" s="301"/>
      <c r="NV19" s="301"/>
      <c r="NW19" s="301"/>
      <c r="NX19" s="301"/>
      <c r="NY19" s="301"/>
      <c r="NZ19" s="301"/>
      <c r="OA19" s="301"/>
      <c r="OB19" s="301"/>
      <c r="OC19" s="301"/>
      <c r="OD19" s="301"/>
      <c r="OE19" s="301"/>
      <c r="OF19" s="301"/>
      <c r="OG19" s="301"/>
      <c r="OH19" s="301"/>
      <c r="OI19" s="301"/>
      <c r="OJ19" s="301"/>
      <c r="OK19" s="301"/>
      <c r="OL19" s="301"/>
      <c r="OM19" s="301"/>
      <c r="ON19" s="301"/>
      <c r="OO19" s="301"/>
      <c r="OP19" s="301"/>
      <c r="OQ19" s="301"/>
      <c r="OR19" s="301"/>
      <c r="OS19" s="301"/>
      <c r="OT19" s="301"/>
      <c r="OU19" s="301"/>
      <c r="OV19" s="301"/>
      <c r="OW19" s="301"/>
      <c r="OX19" s="301"/>
      <c r="OY19" s="301"/>
      <c r="OZ19" s="301"/>
      <c r="PA19" s="301"/>
      <c r="PB19" s="301"/>
      <c r="PC19" s="301"/>
      <c r="PD19" s="301"/>
      <c r="PE19" s="301"/>
      <c r="PF19" s="301"/>
      <c r="PG19" s="301"/>
      <c r="PH19" s="301"/>
      <c r="PI19" s="301"/>
      <c r="PJ19" s="301"/>
      <c r="PK19" s="301"/>
      <c r="PL19" s="301"/>
      <c r="PM19" s="301"/>
      <c r="PN19" s="301"/>
      <c r="PO19" s="301"/>
      <c r="PP19" s="301"/>
      <c r="PQ19" s="301"/>
      <c r="PR19" s="301"/>
      <c r="PS19" s="301"/>
      <c r="PT19" s="301"/>
      <c r="PU19" s="301"/>
      <c r="PV19" s="301"/>
      <c r="PW19" s="301"/>
      <c r="PX19" s="301"/>
      <c r="PY19" s="301"/>
      <c r="PZ19" s="301"/>
      <c r="QA19" s="301"/>
      <c r="QB19" s="301"/>
      <c r="QC19" s="301"/>
      <c r="QD19" s="301"/>
      <c r="QE19" s="301"/>
      <c r="QF19" s="301"/>
      <c r="QG19" s="301"/>
      <c r="QH19" s="301"/>
      <c r="QI19" s="301"/>
      <c r="QJ19" s="301"/>
      <c r="QK19" s="301"/>
      <c r="QL19" s="301"/>
      <c r="QM19" s="301"/>
      <c r="QN19" s="301"/>
      <c r="QO19" s="301"/>
      <c r="QP19" s="301"/>
      <c r="QQ19" s="301"/>
      <c r="QR19" s="301"/>
      <c r="QS19" s="301"/>
      <c r="QT19" s="301"/>
      <c r="QU19" s="301"/>
      <c r="QV19" s="301"/>
      <c r="QW19" s="301"/>
      <c r="QX19" s="301"/>
      <c r="QY19" s="301"/>
      <c r="QZ19" s="301"/>
      <c r="RA19" s="301"/>
      <c r="RB19" s="301"/>
      <c r="RC19" s="301"/>
      <c r="RD19" s="301"/>
      <c r="RE19" s="301"/>
      <c r="RF19" s="301"/>
      <c r="RG19" s="301"/>
      <c r="RH19" s="301"/>
      <c r="RI19" s="301"/>
      <c r="RJ19" s="301"/>
      <c r="RK19" s="301"/>
      <c r="RL19" s="301"/>
      <c r="RM19" s="301"/>
      <c r="RN19" s="301"/>
      <c r="RO19" s="301"/>
      <c r="RP19" s="301"/>
      <c r="RQ19" s="301"/>
      <c r="RR19" s="301"/>
      <c r="RS19" s="301"/>
      <c r="RT19" s="301"/>
      <c r="RU19" s="301"/>
      <c r="RV19" s="301"/>
      <c r="RW19" s="301"/>
      <c r="RX19" s="301"/>
      <c r="RY19" s="301"/>
      <c r="RZ19" s="301"/>
      <c r="SA19" s="301"/>
      <c r="SB19" s="301"/>
      <c r="SC19" s="301"/>
      <c r="SD19" s="301"/>
      <c r="SE19" s="301"/>
      <c r="SF19" s="301"/>
      <c r="SG19" s="301"/>
      <c r="SH19" s="301"/>
      <c r="SI19" s="301"/>
      <c r="SJ19" s="301"/>
      <c r="SK19" s="301"/>
      <c r="SL19" s="301"/>
      <c r="SM19" s="301"/>
      <c r="SN19" s="301"/>
      <c r="SO19" s="301"/>
      <c r="SP19" s="301"/>
      <c r="SQ19" s="301"/>
      <c r="SR19" s="301"/>
      <c r="SS19" s="301"/>
      <c r="ST19" s="301"/>
      <c r="SU19" s="301"/>
      <c r="SV19" s="301"/>
      <c r="SW19" s="301"/>
      <c r="SX19" s="301"/>
      <c r="SY19" s="301"/>
      <c r="SZ19" s="301"/>
      <c r="TA19" s="301"/>
      <c r="TB19" s="301"/>
      <c r="TC19" s="301"/>
      <c r="TD19" s="301"/>
      <c r="TE19" s="301"/>
      <c r="TF19" s="301"/>
      <c r="TG19" s="301"/>
      <c r="TH19" s="301"/>
      <c r="TI19" s="301"/>
      <c r="TJ19" s="301"/>
      <c r="TK19" s="301"/>
      <c r="TL19" s="301"/>
      <c r="TM19" s="301"/>
      <c r="TN19" s="301"/>
      <c r="TO19" s="301"/>
      <c r="TP19" s="301"/>
      <c r="TQ19" s="301"/>
      <c r="TR19" s="301"/>
      <c r="TS19" s="301"/>
      <c r="TT19" s="301"/>
      <c r="TU19" s="301"/>
      <c r="TV19" s="301"/>
      <c r="TW19" s="301"/>
      <c r="TX19" s="301"/>
      <c r="TY19" s="301"/>
      <c r="TZ19" s="301"/>
      <c r="UA19" s="301"/>
      <c r="UB19" s="301"/>
      <c r="UC19" s="301"/>
      <c r="UD19" s="301"/>
      <c r="UE19" s="301"/>
      <c r="UF19" s="301"/>
      <c r="UG19" s="301"/>
      <c r="UH19" s="301"/>
      <c r="UI19" s="301"/>
      <c r="UJ19" s="301"/>
      <c r="UK19" s="301"/>
      <c r="UL19" s="301"/>
      <c r="UM19" s="301"/>
      <c r="UN19" s="301"/>
      <c r="UO19" s="301"/>
      <c r="UP19" s="301"/>
      <c r="UQ19" s="301"/>
      <c r="UR19" s="301"/>
      <c r="US19" s="301"/>
      <c r="UT19" s="301"/>
      <c r="UU19" s="301"/>
      <c r="UV19" s="301"/>
      <c r="UW19" s="301"/>
      <c r="UX19" s="301"/>
      <c r="UY19" s="301"/>
      <c r="UZ19" s="301"/>
      <c r="VA19" s="301"/>
      <c r="VB19" s="301"/>
      <c r="VC19" s="301"/>
      <c r="VD19" s="301"/>
      <c r="VE19" s="301"/>
      <c r="VF19" s="301"/>
      <c r="VG19" s="301"/>
      <c r="VH19" s="301"/>
      <c r="VI19" s="301"/>
      <c r="VJ19" s="301"/>
      <c r="VK19" s="301"/>
      <c r="VL19" s="301"/>
      <c r="VM19" s="301"/>
      <c r="VN19" s="301"/>
      <c r="VO19" s="301"/>
      <c r="VP19" s="301"/>
      <c r="VQ19" s="301"/>
      <c r="VR19" s="301"/>
      <c r="VS19" s="301"/>
      <c r="VT19" s="301"/>
      <c r="VU19" s="301"/>
      <c r="VV19" s="301"/>
      <c r="VW19" s="301"/>
      <c r="VX19" s="301"/>
      <c r="VY19" s="301"/>
      <c r="VZ19" s="301"/>
      <c r="WA19" s="301"/>
      <c r="WB19" s="301"/>
      <c r="WC19" s="301"/>
      <c r="WD19" s="301"/>
      <c r="WE19" s="301"/>
      <c r="WF19" s="301"/>
      <c r="WG19" s="301"/>
      <c r="WH19" s="301"/>
      <c r="WI19" s="301"/>
      <c r="WJ19" s="301"/>
      <c r="WK19" s="301"/>
      <c r="WL19" s="301"/>
      <c r="WM19" s="301"/>
      <c r="WN19" s="301"/>
      <c r="WO19" s="301"/>
      <c r="WP19" s="301"/>
      <c r="WQ19" s="301"/>
      <c r="WR19" s="301"/>
      <c r="WS19" s="301"/>
      <c r="WT19" s="301"/>
      <c r="WU19" s="301"/>
      <c r="WV19" s="301"/>
      <c r="WW19" s="301"/>
      <c r="WX19" s="301"/>
      <c r="WY19" s="301"/>
      <c r="WZ19" s="301"/>
      <c r="XA19" s="301"/>
      <c r="XB19" s="301"/>
      <c r="XC19" s="301"/>
      <c r="XD19" s="301"/>
      <c r="XE19" s="301"/>
      <c r="XF19" s="301"/>
      <c r="XG19" s="301"/>
      <c r="XH19" s="301"/>
      <c r="XI19" s="301"/>
      <c r="XJ19" s="301"/>
      <c r="XK19" s="301"/>
      <c r="XL19" s="301"/>
      <c r="XM19" s="301"/>
      <c r="XN19" s="301"/>
      <c r="XO19" s="301"/>
      <c r="XP19" s="301"/>
      <c r="XQ19" s="301"/>
      <c r="XR19" s="301"/>
      <c r="XS19" s="301"/>
      <c r="XT19" s="301"/>
      <c r="XU19" s="301"/>
      <c r="XV19" s="301"/>
      <c r="XW19" s="301"/>
      <c r="XX19" s="301"/>
      <c r="XY19" s="301"/>
      <c r="XZ19" s="301"/>
      <c r="YA19" s="301"/>
      <c r="YB19" s="301"/>
      <c r="YC19" s="301"/>
      <c r="YD19" s="301"/>
      <c r="YE19" s="301"/>
      <c r="YF19" s="301"/>
      <c r="YG19" s="301"/>
      <c r="YH19" s="301"/>
      <c r="YI19" s="301"/>
      <c r="YJ19" s="301"/>
      <c r="YK19" s="301"/>
      <c r="YL19" s="301"/>
      <c r="YM19" s="301"/>
      <c r="YN19" s="301"/>
      <c r="YO19" s="301"/>
      <c r="YP19" s="301"/>
      <c r="YQ19" s="301"/>
      <c r="YR19" s="301"/>
      <c r="YS19" s="301"/>
      <c r="YT19" s="301"/>
      <c r="YU19" s="301"/>
      <c r="YV19" s="301"/>
      <c r="YW19" s="301"/>
      <c r="YX19" s="301"/>
      <c r="YY19" s="301"/>
      <c r="YZ19" s="301"/>
      <c r="ZA19" s="301"/>
      <c r="ZB19" s="301"/>
      <c r="ZC19" s="301"/>
      <c r="ZD19" s="301"/>
      <c r="ZE19" s="301"/>
      <c r="ZF19" s="301"/>
      <c r="ZG19" s="301"/>
      <c r="ZH19" s="301"/>
      <c r="ZI19" s="301"/>
      <c r="ZJ19" s="301"/>
      <c r="ZK19" s="301"/>
      <c r="ZL19" s="301"/>
      <c r="ZM19" s="301"/>
      <c r="ZN19" s="301"/>
      <c r="ZO19" s="301"/>
      <c r="ZP19" s="301"/>
      <c r="ZQ19" s="301"/>
      <c r="ZR19" s="301"/>
      <c r="ZS19" s="301"/>
      <c r="ZT19" s="301"/>
      <c r="ZU19" s="301"/>
      <c r="ZV19" s="301"/>
      <c r="ZW19" s="301"/>
      <c r="ZX19" s="301"/>
      <c r="ZY19" s="301"/>
      <c r="ZZ19" s="301"/>
      <c r="AAA19" s="301"/>
      <c r="AAB19" s="301"/>
      <c r="AAC19" s="301"/>
      <c r="AAD19" s="301"/>
      <c r="AAE19" s="301"/>
      <c r="AAF19" s="301"/>
      <c r="AAG19" s="301"/>
      <c r="AAH19" s="301"/>
      <c r="AAI19" s="301"/>
      <c r="AAJ19" s="301"/>
      <c r="AAK19" s="301"/>
      <c r="AAL19" s="301"/>
      <c r="AAM19" s="301"/>
      <c r="AAN19" s="301"/>
      <c r="AAO19" s="301"/>
      <c r="AAP19" s="301"/>
      <c r="AAQ19" s="301"/>
      <c r="AAR19" s="301"/>
      <c r="AAS19" s="301"/>
      <c r="AAT19" s="301"/>
      <c r="AAU19" s="301"/>
      <c r="AAV19" s="301"/>
      <c r="AAW19" s="301"/>
      <c r="AAX19" s="301"/>
      <c r="AAY19" s="301"/>
      <c r="AAZ19" s="301"/>
      <c r="ABA19" s="301"/>
      <c r="ABB19" s="301"/>
      <c r="ABC19" s="301"/>
      <c r="ABD19" s="301"/>
      <c r="ABE19" s="301"/>
      <c r="ABF19" s="301"/>
      <c r="ABG19" s="301"/>
      <c r="ABH19" s="301"/>
      <c r="ABI19" s="301"/>
      <c r="ABJ19" s="301"/>
      <c r="ABK19" s="301"/>
      <c r="ABL19" s="301"/>
      <c r="ABM19" s="301"/>
      <c r="ABN19" s="301"/>
      <c r="ABO19" s="301"/>
      <c r="ABP19" s="301"/>
      <c r="ABQ19" s="301"/>
      <c r="ABR19" s="301"/>
      <c r="ABS19" s="301"/>
      <c r="ABT19" s="301"/>
      <c r="ABU19" s="301"/>
      <c r="ABV19" s="301"/>
      <c r="ABW19" s="301"/>
      <c r="ABX19" s="301"/>
      <c r="ABY19" s="301"/>
      <c r="ABZ19" s="301"/>
      <c r="ACA19" s="301"/>
      <c r="ACB19" s="301"/>
      <c r="ACC19" s="301"/>
      <c r="ACD19" s="301"/>
      <c r="ACE19" s="301"/>
      <c r="ACF19" s="301"/>
      <c r="ACG19" s="301"/>
      <c r="ACH19" s="301"/>
      <c r="ACI19" s="301"/>
      <c r="ACJ19" s="301"/>
      <c r="ACK19" s="301"/>
      <c r="ACL19" s="301"/>
      <c r="ACM19" s="301"/>
      <c r="ACN19" s="301"/>
      <c r="ACO19" s="301"/>
      <c r="ACP19" s="301"/>
      <c r="ACQ19" s="301"/>
      <c r="ACR19" s="301"/>
      <c r="ACS19" s="301"/>
      <c r="ACT19" s="301"/>
      <c r="ACU19" s="301"/>
      <c r="ACV19" s="301"/>
      <c r="ACW19" s="301"/>
      <c r="ACX19" s="301"/>
      <c r="ACY19" s="301"/>
      <c r="ACZ19" s="301"/>
      <c r="ADA19" s="301"/>
      <c r="ADB19" s="301"/>
      <c r="ADC19" s="301"/>
      <c r="ADD19" s="301"/>
      <c r="ADE19" s="301"/>
      <c r="ADF19" s="301"/>
      <c r="ADG19" s="301"/>
      <c r="ADH19" s="301"/>
      <c r="ADI19" s="301"/>
      <c r="ADJ19" s="301"/>
      <c r="ADK19" s="301"/>
      <c r="ADL19" s="301"/>
      <c r="ADM19" s="301"/>
      <c r="ADN19" s="301"/>
      <c r="ADO19" s="301"/>
      <c r="ADP19" s="301"/>
      <c r="ADQ19" s="301"/>
      <c r="ADR19" s="301"/>
      <c r="ADS19" s="301"/>
      <c r="ADT19" s="301"/>
      <c r="ADU19" s="301"/>
      <c r="ADV19" s="301"/>
      <c r="ADW19" s="301"/>
      <c r="ADX19" s="301"/>
      <c r="ADY19" s="301"/>
      <c r="ADZ19" s="301"/>
      <c r="AEA19" s="301"/>
      <c r="AEB19" s="301"/>
      <c r="AEC19" s="301"/>
      <c r="AED19" s="301"/>
      <c r="AEE19" s="301"/>
      <c r="AEF19" s="301"/>
      <c r="AEG19" s="301"/>
      <c r="AEH19" s="301"/>
      <c r="AEI19" s="301"/>
      <c r="AEJ19" s="301"/>
      <c r="AEK19" s="301"/>
      <c r="AEL19" s="301"/>
      <c r="AEM19" s="301"/>
      <c r="AEN19" s="301"/>
      <c r="AEO19" s="301"/>
      <c r="AEP19" s="301"/>
      <c r="AEQ19" s="301"/>
      <c r="AER19" s="301"/>
      <c r="AES19" s="301"/>
      <c r="AET19" s="301"/>
      <c r="AEU19" s="301"/>
      <c r="AEV19" s="301"/>
      <c r="AEW19" s="301"/>
      <c r="AEX19" s="301"/>
      <c r="AEY19" s="301"/>
      <c r="AEZ19" s="301"/>
      <c r="AFA19" s="301"/>
      <c r="AFB19" s="301"/>
      <c r="AFC19" s="301"/>
      <c r="AFD19" s="301"/>
      <c r="AFE19" s="301"/>
      <c r="AFF19" s="301"/>
      <c r="AFG19" s="301"/>
      <c r="AFH19" s="301"/>
      <c r="AFI19" s="301"/>
      <c r="AFJ19" s="301"/>
      <c r="AFK19" s="301"/>
      <c r="AFL19" s="301"/>
      <c r="AFM19" s="301"/>
      <c r="AFN19" s="301"/>
      <c r="AFO19" s="301"/>
      <c r="AFP19" s="301"/>
      <c r="AFQ19" s="301"/>
      <c r="AFR19" s="301"/>
      <c r="AFS19" s="301"/>
      <c r="AFT19" s="301"/>
      <c r="AFU19" s="301"/>
      <c r="AFV19" s="301"/>
      <c r="AFW19" s="301"/>
      <c r="AFX19" s="301"/>
      <c r="AFY19" s="301"/>
      <c r="AFZ19" s="301"/>
      <c r="AGA19" s="301"/>
      <c r="AGB19" s="301"/>
      <c r="AGC19" s="301"/>
      <c r="AGD19" s="301"/>
      <c r="AGE19" s="301"/>
      <c r="AGF19" s="301"/>
      <c r="AGG19" s="301"/>
      <c r="AGH19" s="301"/>
      <c r="AGI19" s="301"/>
      <c r="AGJ19" s="301"/>
      <c r="AGK19" s="301"/>
      <c r="AGL19" s="301"/>
      <c r="AGM19" s="301"/>
      <c r="AGN19" s="301"/>
      <c r="AGO19" s="301"/>
      <c r="AGP19" s="301"/>
      <c r="AGQ19" s="301"/>
      <c r="AGR19" s="301"/>
      <c r="AGS19" s="301"/>
      <c r="AGT19" s="301"/>
      <c r="AGU19" s="301"/>
      <c r="AGV19" s="301"/>
      <c r="AGW19" s="301"/>
      <c r="AGX19" s="301"/>
      <c r="AGY19" s="301"/>
      <c r="AGZ19" s="301"/>
      <c r="AHA19" s="301"/>
      <c r="AHB19" s="301"/>
      <c r="AHC19" s="301"/>
      <c r="AHD19" s="301"/>
      <c r="AHE19" s="301"/>
      <c r="AHF19" s="301"/>
      <c r="AHG19" s="301"/>
      <c r="AHH19" s="301"/>
      <c r="AHI19" s="301"/>
      <c r="AHJ19" s="301"/>
      <c r="AHK19" s="301"/>
      <c r="AHL19" s="301"/>
      <c r="AHM19" s="301"/>
      <c r="AHN19" s="301"/>
      <c r="AHO19" s="301"/>
      <c r="AHP19" s="301"/>
      <c r="AHQ19" s="301"/>
      <c r="AHR19" s="301"/>
      <c r="AHS19" s="301"/>
      <c r="AHT19" s="301"/>
      <c r="AHU19" s="301"/>
      <c r="AHV19" s="301"/>
      <c r="AHW19" s="301"/>
      <c r="AHX19" s="301"/>
      <c r="AHY19" s="301"/>
      <c r="AHZ19" s="301"/>
      <c r="AIA19" s="301"/>
      <c r="AIB19" s="301"/>
      <c r="AIC19" s="301"/>
      <c r="AID19" s="301"/>
      <c r="AIE19" s="301"/>
      <c r="AIF19" s="301"/>
      <c r="AIG19" s="301"/>
      <c r="AIH19" s="301"/>
      <c r="AII19" s="301"/>
      <c r="AIJ19" s="301"/>
      <c r="AIK19" s="301"/>
      <c r="AIL19" s="301"/>
      <c r="AIM19" s="301"/>
      <c r="AIN19" s="301"/>
      <c r="AIO19" s="301"/>
      <c r="AIP19" s="301"/>
      <c r="AIQ19" s="301"/>
      <c r="AIR19" s="301"/>
      <c r="AIS19" s="301"/>
      <c r="AIT19" s="301"/>
      <c r="AIU19" s="301"/>
      <c r="AIV19" s="301"/>
      <c r="AIW19" s="301"/>
      <c r="AIX19" s="301"/>
      <c r="AIY19" s="301"/>
      <c r="AIZ19" s="301"/>
      <c r="AJA19" s="301"/>
      <c r="AJB19" s="301"/>
      <c r="AJC19" s="301"/>
      <c r="AJD19" s="301"/>
      <c r="AJE19" s="301"/>
      <c r="AJF19" s="301"/>
      <c r="AJG19" s="301"/>
      <c r="AJH19" s="301"/>
      <c r="AJI19" s="301"/>
      <c r="AJJ19" s="301"/>
      <c r="AJK19" s="301"/>
      <c r="AJL19" s="301"/>
      <c r="AJM19" s="301"/>
      <c r="AJN19" s="301"/>
      <c r="AJO19" s="301"/>
      <c r="AJP19" s="301"/>
      <c r="AJQ19" s="301"/>
      <c r="AJR19" s="301"/>
      <c r="AJS19" s="301"/>
      <c r="AJT19" s="301"/>
      <c r="AJU19" s="301"/>
      <c r="AJV19" s="301"/>
      <c r="AJW19" s="301"/>
      <c r="AJX19" s="301"/>
      <c r="AJY19" s="301"/>
      <c r="AJZ19" s="301"/>
      <c r="AKA19" s="301"/>
      <c r="AKB19" s="301"/>
      <c r="AKC19" s="301"/>
      <c r="AKD19" s="301"/>
      <c r="AKE19" s="301"/>
      <c r="AKF19" s="301"/>
      <c r="AKG19" s="301"/>
      <c r="AKH19" s="301"/>
      <c r="AKI19" s="301"/>
      <c r="AKJ19" s="301"/>
      <c r="AKK19" s="301"/>
      <c r="AKL19" s="301"/>
      <c r="AKM19" s="301"/>
      <c r="AKN19" s="301"/>
      <c r="AKO19" s="301"/>
      <c r="AKP19" s="301"/>
      <c r="AKQ19" s="301"/>
      <c r="AKR19" s="301"/>
      <c r="AKS19" s="301"/>
      <c r="AKT19" s="301"/>
      <c r="AKU19" s="301"/>
      <c r="AKV19" s="301"/>
      <c r="AKW19" s="301"/>
      <c r="AKX19" s="301"/>
      <c r="AKY19" s="301"/>
      <c r="AKZ19" s="301"/>
      <c r="ALA19" s="301"/>
      <c r="ALB19" s="301"/>
      <c r="ALC19" s="301"/>
      <c r="ALD19" s="301"/>
      <c r="ALE19" s="301"/>
      <c r="ALF19" s="301"/>
      <c r="ALG19" s="301"/>
      <c r="ALH19" s="301"/>
      <c r="ALI19" s="301"/>
      <c r="ALJ19" s="301"/>
      <c r="ALK19" s="301"/>
      <c r="ALL19" s="301"/>
      <c r="ALM19" s="301"/>
      <c r="ALN19" s="301"/>
      <c r="ALO19" s="301"/>
      <c r="ALP19" s="301"/>
      <c r="ALQ19" s="301"/>
      <c r="ALR19" s="301"/>
      <c r="ALS19" s="301"/>
      <c r="ALT19" s="301"/>
      <c r="ALU19" s="301"/>
      <c r="ALV19" s="301"/>
      <c r="ALW19" s="301"/>
      <c r="ALX19" s="301"/>
      <c r="ALY19" s="301"/>
      <c r="ALZ19" s="301"/>
      <c r="AMA19" s="301"/>
      <c r="AMB19" s="301"/>
      <c r="AMC19" s="301"/>
      <c r="AMD19" s="301"/>
      <c r="AME19" s="301"/>
      <c r="AMF19" s="301"/>
      <c r="AMG19" s="301"/>
      <c r="AMH19" s="301"/>
      <c r="AMI19" s="301"/>
      <c r="AMJ19" s="301"/>
      <c r="AMK19" s="301"/>
      <c r="AML19" s="301"/>
      <c r="AMM19" s="301"/>
      <c r="AMN19" s="301"/>
      <c r="AMO19" s="301"/>
      <c r="AMP19" s="301"/>
      <c r="AMQ19" s="301"/>
      <c r="AMR19" s="301"/>
      <c r="AMS19" s="301"/>
      <c r="AMT19" s="301"/>
      <c r="AMU19" s="301"/>
      <c r="AMV19" s="301"/>
      <c r="AMW19" s="301"/>
      <c r="AMX19" s="301"/>
      <c r="AMY19" s="301"/>
      <c r="AMZ19" s="301"/>
      <c r="ANA19" s="301"/>
      <c r="ANB19" s="301"/>
      <c r="ANC19" s="301"/>
      <c r="AND19" s="301"/>
      <c r="ANE19" s="301"/>
      <c r="ANF19" s="301"/>
      <c r="ANG19" s="301"/>
      <c r="ANH19" s="301"/>
      <c r="ANI19" s="301"/>
      <c r="ANJ19" s="301"/>
      <c r="ANK19" s="301"/>
      <c r="ANL19" s="301"/>
      <c r="ANM19" s="301"/>
      <c r="ANN19" s="301"/>
      <c r="ANO19" s="301"/>
      <c r="ANP19" s="301"/>
      <c r="ANQ19" s="301"/>
      <c r="ANR19" s="301"/>
      <c r="ANS19" s="301"/>
      <c r="ANT19" s="301"/>
      <c r="ANU19" s="301"/>
      <c r="ANV19" s="301"/>
      <c r="ANW19" s="301"/>
      <c r="ANX19" s="301"/>
      <c r="ANY19" s="301"/>
      <c r="ANZ19" s="301"/>
      <c r="AOA19" s="301"/>
      <c r="AOB19" s="301"/>
      <c r="AOC19" s="301"/>
      <c r="AOD19" s="301"/>
      <c r="AOE19" s="301"/>
      <c r="AOF19" s="301"/>
      <c r="AOG19" s="301"/>
      <c r="AOH19" s="301"/>
      <c r="AOI19" s="301"/>
      <c r="AOJ19" s="301"/>
      <c r="AOK19" s="301"/>
      <c r="AOL19" s="301"/>
      <c r="AOM19" s="301"/>
      <c r="AON19" s="301"/>
      <c r="AOO19" s="301"/>
      <c r="AOP19" s="301"/>
      <c r="AOQ19" s="301"/>
      <c r="AOR19" s="301"/>
      <c r="AOS19" s="301"/>
      <c r="AOT19" s="301"/>
      <c r="AOU19" s="301"/>
      <c r="AOV19" s="301"/>
      <c r="AOW19" s="301"/>
      <c r="AOX19" s="301"/>
      <c r="AOY19" s="301"/>
      <c r="AOZ19" s="301"/>
      <c r="APA19" s="301"/>
      <c r="APB19" s="301"/>
      <c r="APC19" s="301"/>
      <c r="APD19" s="301"/>
      <c r="APE19" s="301"/>
      <c r="APF19" s="301"/>
      <c r="APG19" s="301"/>
      <c r="APH19" s="301"/>
      <c r="API19" s="301"/>
      <c r="APJ19" s="301"/>
      <c r="APK19" s="301"/>
      <c r="APL19" s="301"/>
      <c r="APM19" s="301"/>
      <c r="APN19" s="301"/>
      <c r="APO19" s="301"/>
      <c r="APP19" s="301"/>
      <c r="APQ19" s="301"/>
      <c r="APR19" s="301"/>
      <c r="APS19" s="301"/>
      <c r="APT19" s="301"/>
      <c r="APU19" s="301"/>
      <c r="APV19" s="301"/>
      <c r="APW19" s="301"/>
      <c r="APX19" s="301"/>
      <c r="APY19" s="301"/>
      <c r="APZ19" s="301"/>
      <c r="AQA19" s="301"/>
      <c r="AQB19" s="301"/>
      <c r="AQC19" s="301"/>
      <c r="AQD19" s="301"/>
      <c r="AQE19" s="301"/>
      <c r="AQF19" s="301"/>
      <c r="AQG19" s="301"/>
      <c r="AQH19" s="301"/>
      <c r="AQI19" s="301"/>
      <c r="AQJ19" s="301"/>
      <c r="AQK19" s="301"/>
      <c r="AQL19" s="301"/>
      <c r="AQM19" s="301"/>
      <c r="AQN19" s="301"/>
      <c r="AQO19" s="301"/>
      <c r="AQP19" s="301"/>
      <c r="AQQ19" s="301"/>
      <c r="AQR19" s="301"/>
      <c r="AQS19" s="301"/>
      <c r="AQT19" s="301"/>
      <c r="AQU19" s="301"/>
      <c r="AQV19" s="301"/>
      <c r="AQW19" s="301"/>
      <c r="AQX19" s="301"/>
      <c r="AQY19" s="301"/>
      <c r="AQZ19" s="301"/>
      <c r="ARA19" s="301"/>
      <c r="ARB19" s="301"/>
      <c r="ARC19" s="301"/>
      <c r="ARD19" s="301"/>
      <c r="ARE19" s="301"/>
      <c r="ARF19" s="301"/>
      <c r="ARG19" s="301"/>
      <c r="ARH19" s="301"/>
      <c r="ARI19" s="301"/>
      <c r="ARJ19" s="301"/>
      <c r="ARK19" s="301"/>
      <c r="ARL19" s="301"/>
      <c r="ARM19" s="301"/>
      <c r="ARN19" s="301"/>
      <c r="ARO19" s="301"/>
      <c r="ARP19" s="301"/>
      <c r="ARQ19" s="301"/>
      <c r="ARR19" s="301"/>
      <c r="ARS19" s="301"/>
      <c r="ART19" s="301"/>
      <c r="ARU19" s="301"/>
      <c r="ARV19" s="301"/>
      <c r="ARW19" s="301"/>
      <c r="ARX19" s="301"/>
      <c r="ARY19" s="301"/>
      <c r="ARZ19" s="301"/>
      <c r="ASA19" s="301"/>
      <c r="ASB19" s="301"/>
      <c r="ASC19" s="301"/>
      <c r="ASD19" s="301"/>
      <c r="ASE19" s="301"/>
      <c r="ASF19" s="301"/>
      <c r="ASG19" s="301"/>
      <c r="ASH19" s="301"/>
      <c r="ASI19" s="301"/>
      <c r="ASJ19" s="301"/>
      <c r="ASK19" s="301"/>
      <c r="ASL19" s="301"/>
      <c r="ASM19" s="301"/>
      <c r="ASN19" s="301"/>
      <c r="ASO19" s="301"/>
      <c r="ASP19" s="301"/>
      <c r="ASQ19" s="301"/>
      <c r="ASR19" s="301"/>
      <c r="ASS19" s="301"/>
      <c r="AST19" s="301"/>
      <c r="ASU19" s="301"/>
      <c r="ASV19" s="301"/>
      <c r="ASW19" s="301"/>
      <c r="ASX19" s="301"/>
      <c r="ASY19" s="301"/>
      <c r="ASZ19" s="301"/>
      <c r="ATA19" s="301"/>
      <c r="ATB19" s="301"/>
      <c r="ATC19" s="301"/>
      <c r="ATD19" s="301"/>
      <c r="ATE19" s="301"/>
      <c r="ATF19" s="301"/>
      <c r="ATG19" s="301"/>
      <c r="ATH19" s="301"/>
      <c r="ATI19" s="301"/>
      <c r="ATJ19" s="301"/>
      <c r="ATK19" s="301"/>
      <c r="ATL19" s="301"/>
      <c r="ATM19" s="301"/>
      <c r="ATN19" s="301"/>
    </row>
    <row r="20" spans="1:3994" ht="49.5" customHeight="1">
      <c r="A20" s="835"/>
      <c r="B20" s="95">
        <v>20</v>
      </c>
      <c r="C20" s="95" t="s">
        <v>192</v>
      </c>
      <c r="D20" s="96" t="s">
        <v>193</v>
      </c>
      <c r="E20" s="95" t="s">
        <v>194</v>
      </c>
      <c r="F20" s="96" t="s">
        <v>213</v>
      </c>
      <c r="G20" s="95" t="s">
        <v>214</v>
      </c>
      <c r="H20" s="97" t="s">
        <v>226</v>
      </c>
      <c r="I20" s="98" t="s">
        <v>227</v>
      </c>
      <c r="J20" s="98">
        <v>3033294</v>
      </c>
      <c r="K20" s="99" t="s">
        <v>240</v>
      </c>
      <c r="L20" s="100" t="s">
        <v>241</v>
      </c>
      <c r="M20" s="98">
        <v>5000044</v>
      </c>
      <c r="N20" s="99" t="s">
        <v>242</v>
      </c>
      <c r="O20" s="100" t="s">
        <v>241</v>
      </c>
      <c r="P20" s="101">
        <f>'[1]PROGRAMACION ANUAL -2012'!$AA$39</f>
        <v>3700</v>
      </c>
      <c r="Q20" s="113"/>
      <c r="R20" s="114"/>
      <c r="S20" s="115"/>
      <c r="T20" s="116"/>
      <c r="U20" s="117"/>
      <c r="V20" s="118"/>
    </row>
    <row r="21" spans="1:3994" ht="38.25" customHeight="1">
      <c r="A21" s="835"/>
      <c r="B21" s="95">
        <v>20</v>
      </c>
      <c r="C21" s="95" t="s">
        <v>192</v>
      </c>
      <c r="D21" s="96" t="s">
        <v>193</v>
      </c>
      <c r="E21" s="95" t="s">
        <v>194</v>
      </c>
      <c r="F21" s="96" t="s">
        <v>195</v>
      </c>
      <c r="G21" s="95" t="s">
        <v>196</v>
      </c>
      <c r="H21" s="97" t="s">
        <v>226</v>
      </c>
      <c r="I21" s="98" t="s">
        <v>227</v>
      </c>
      <c r="J21" s="98">
        <v>3033295</v>
      </c>
      <c r="K21" s="99" t="s">
        <v>243</v>
      </c>
      <c r="L21" s="100" t="s">
        <v>244</v>
      </c>
      <c r="M21" s="98">
        <v>5000045</v>
      </c>
      <c r="N21" s="99" t="s">
        <v>245</v>
      </c>
      <c r="O21" s="100" t="s">
        <v>244</v>
      </c>
      <c r="P21" s="101">
        <f>'[1]PROGRAMACION ANUAL -2012'!$AA$41</f>
        <v>4100</v>
      </c>
      <c r="Q21" s="113"/>
      <c r="R21" s="114"/>
      <c r="S21" s="115"/>
      <c r="T21" s="116"/>
      <c r="U21" s="117"/>
      <c r="V21" s="118"/>
    </row>
    <row r="22" spans="1:3994" ht="48" customHeight="1">
      <c r="A22" s="835"/>
      <c r="B22" s="95">
        <v>20</v>
      </c>
      <c r="C22" s="95" t="s">
        <v>192</v>
      </c>
      <c r="D22" s="96" t="s">
        <v>193</v>
      </c>
      <c r="E22" s="95" t="s">
        <v>194</v>
      </c>
      <c r="F22" s="96" t="s">
        <v>213</v>
      </c>
      <c r="G22" s="95" t="s">
        <v>214</v>
      </c>
      <c r="H22" s="97" t="s">
        <v>226</v>
      </c>
      <c r="I22" s="98" t="s">
        <v>227</v>
      </c>
      <c r="J22" s="98">
        <v>3033296</v>
      </c>
      <c r="K22" s="99" t="s">
        <v>246</v>
      </c>
      <c r="L22" s="100" t="s">
        <v>247</v>
      </c>
      <c r="M22" s="98">
        <v>5000046</v>
      </c>
      <c r="N22" s="99" t="s">
        <v>248</v>
      </c>
      <c r="O22" s="100" t="s">
        <v>247</v>
      </c>
      <c r="P22" s="101">
        <f>'[1]PROGRAMACION ANUAL -2012'!$AA$44</f>
        <v>1300</v>
      </c>
      <c r="Q22" s="113"/>
      <c r="R22" s="114"/>
      <c r="S22" s="115"/>
      <c r="T22" s="116"/>
      <c r="U22" s="117"/>
      <c r="V22" s="118"/>
    </row>
    <row r="23" spans="1:3994" ht="43.5" customHeight="1">
      <c r="A23" s="835"/>
      <c r="B23" s="95">
        <v>20</v>
      </c>
      <c r="C23" s="95" t="s">
        <v>192</v>
      </c>
      <c r="D23" s="96" t="s">
        <v>193</v>
      </c>
      <c r="E23" s="95" t="s">
        <v>194</v>
      </c>
      <c r="F23" s="96" t="s">
        <v>213</v>
      </c>
      <c r="G23" s="95" t="s">
        <v>214</v>
      </c>
      <c r="H23" s="97" t="s">
        <v>249</v>
      </c>
      <c r="I23" s="98" t="s">
        <v>227</v>
      </c>
      <c r="J23" s="98">
        <v>3033297</v>
      </c>
      <c r="K23" s="99" t="s">
        <v>250</v>
      </c>
      <c r="L23" s="100" t="s">
        <v>251</v>
      </c>
      <c r="M23" s="98">
        <v>5000047</v>
      </c>
      <c r="N23" s="99" t="s">
        <v>252</v>
      </c>
      <c r="O23" s="100" t="s">
        <v>251</v>
      </c>
      <c r="P23" s="101">
        <f>'[1]PROGRAMACION ANUAL -2012'!$AA$46</f>
        <v>3100</v>
      </c>
      <c r="Q23" s="113"/>
      <c r="R23" s="114"/>
      <c r="S23" s="115"/>
      <c r="T23" s="116"/>
      <c r="U23" s="117"/>
      <c r="V23" s="118"/>
    </row>
    <row r="24" spans="1:3994" ht="30">
      <c r="A24" s="835"/>
      <c r="B24" s="95">
        <v>20</v>
      </c>
      <c r="C24" s="95" t="s">
        <v>192</v>
      </c>
      <c r="D24" s="96" t="s">
        <v>193</v>
      </c>
      <c r="E24" s="95" t="s">
        <v>194</v>
      </c>
      <c r="F24" s="96" t="s">
        <v>195</v>
      </c>
      <c r="G24" s="95" t="s">
        <v>196</v>
      </c>
      <c r="H24" s="97" t="s">
        <v>226</v>
      </c>
      <c r="I24" s="98" t="s">
        <v>227</v>
      </c>
      <c r="J24" s="98">
        <v>3033298</v>
      </c>
      <c r="K24" s="99" t="s">
        <v>253</v>
      </c>
      <c r="L24" s="100" t="s">
        <v>254</v>
      </c>
      <c r="M24" s="98">
        <v>5000048</v>
      </c>
      <c r="N24" s="99" t="s">
        <v>255</v>
      </c>
      <c r="O24" s="100" t="s">
        <v>254</v>
      </c>
      <c r="P24" s="101">
        <f>'[1]PROGRAMACION ANUAL -2012'!$AA$48</f>
        <v>2500</v>
      </c>
      <c r="Q24" s="113"/>
      <c r="R24" s="114"/>
      <c r="S24" s="115"/>
      <c r="T24" s="116"/>
      <c r="U24" s="117"/>
      <c r="V24" s="118"/>
    </row>
    <row r="25" spans="1:3994" ht="42.75" customHeight="1">
      <c r="A25" s="835"/>
      <c r="B25" s="95">
        <v>20</v>
      </c>
      <c r="C25" s="95" t="s">
        <v>192</v>
      </c>
      <c r="D25" s="96" t="s">
        <v>193</v>
      </c>
      <c r="E25" s="95" t="s">
        <v>194</v>
      </c>
      <c r="F25" s="96" t="s">
        <v>195</v>
      </c>
      <c r="G25" s="95" t="s">
        <v>196</v>
      </c>
      <c r="H25" s="97" t="s">
        <v>226</v>
      </c>
      <c r="I25" s="98" t="s">
        <v>227</v>
      </c>
      <c r="J25" s="98">
        <v>3033299</v>
      </c>
      <c r="K25" s="99" t="s">
        <v>256</v>
      </c>
      <c r="L25" s="100" t="s">
        <v>257</v>
      </c>
      <c r="M25" s="98">
        <v>5000049</v>
      </c>
      <c r="N25" s="99" t="s">
        <v>258</v>
      </c>
      <c r="O25" s="100" t="s">
        <v>257</v>
      </c>
      <c r="P25" s="101">
        <f>'[1]PROGRAMACION ANUAL -2012'!$AA$52</f>
        <v>326</v>
      </c>
      <c r="Q25" s="113"/>
      <c r="R25" s="114"/>
      <c r="S25" s="115"/>
      <c r="T25" s="116"/>
      <c r="U25" s="117"/>
      <c r="V25" s="118"/>
    </row>
    <row r="26" spans="1:3994" ht="24">
      <c r="A26" s="835"/>
      <c r="B26" s="95">
        <v>20</v>
      </c>
      <c r="C26" s="95" t="s">
        <v>192</v>
      </c>
      <c r="D26" s="96" t="s">
        <v>193</v>
      </c>
      <c r="E26" s="95" t="s">
        <v>194</v>
      </c>
      <c r="F26" s="96" t="s">
        <v>213</v>
      </c>
      <c r="G26" s="95" t="s">
        <v>214</v>
      </c>
      <c r="H26" s="97" t="s">
        <v>226</v>
      </c>
      <c r="I26" s="98" t="s">
        <v>227</v>
      </c>
      <c r="J26" s="98">
        <v>3033300</v>
      </c>
      <c r="K26" s="99" t="s">
        <v>259</v>
      </c>
      <c r="L26" s="100" t="s">
        <v>257</v>
      </c>
      <c r="M26" s="112" t="s">
        <v>260</v>
      </c>
      <c r="N26" s="99" t="s">
        <v>261</v>
      </c>
      <c r="O26" s="100" t="s">
        <v>257</v>
      </c>
      <c r="P26" s="101">
        <f>'[1]PROGRAMACION ANUAL -2012'!$AA$17</f>
        <v>169</v>
      </c>
      <c r="Q26" s="113"/>
      <c r="R26" s="114"/>
      <c r="S26" s="115"/>
      <c r="T26" s="116"/>
      <c r="U26" s="117"/>
      <c r="V26" s="118"/>
    </row>
    <row r="27" spans="1:3994" ht="63.75" customHeight="1">
      <c r="A27" s="835"/>
      <c r="B27" s="95">
        <v>20</v>
      </c>
      <c r="C27" s="95" t="s">
        <v>192</v>
      </c>
      <c r="D27" s="96" t="s">
        <v>193</v>
      </c>
      <c r="E27" s="95" t="s">
        <v>194</v>
      </c>
      <c r="F27" s="96" t="s">
        <v>195</v>
      </c>
      <c r="G27" s="95" t="s">
        <v>196</v>
      </c>
      <c r="H27" s="97" t="s">
        <v>226</v>
      </c>
      <c r="I27" s="98" t="s">
        <v>227</v>
      </c>
      <c r="J27" s="98">
        <v>3033304</v>
      </c>
      <c r="K27" s="99" t="s">
        <v>262</v>
      </c>
      <c r="L27" s="100" t="s">
        <v>263</v>
      </c>
      <c r="M27" s="98">
        <v>5000052</v>
      </c>
      <c r="N27" s="99" t="s">
        <v>264</v>
      </c>
      <c r="O27" s="100" t="s">
        <v>263</v>
      </c>
      <c r="P27" s="101">
        <f>'[1]PROGRAMACION ANUAL -2012'!$AA$55</f>
        <v>2096</v>
      </c>
      <c r="Q27" s="113"/>
      <c r="R27" s="114"/>
      <c r="S27" s="115"/>
      <c r="T27" s="116"/>
      <c r="U27" s="117"/>
      <c r="V27" s="118"/>
    </row>
    <row r="28" spans="1:3994" ht="45">
      <c r="A28" s="835"/>
      <c r="B28" s="95">
        <v>20</v>
      </c>
      <c r="C28" s="95" t="s">
        <v>192</v>
      </c>
      <c r="D28" s="96" t="s">
        <v>193</v>
      </c>
      <c r="E28" s="95" t="s">
        <v>194</v>
      </c>
      <c r="F28" s="96" t="s">
        <v>195</v>
      </c>
      <c r="G28" s="95" t="s">
        <v>196</v>
      </c>
      <c r="H28" s="97" t="s">
        <v>226</v>
      </c>
      <c r="I28" s="98" t="s">
        <v>227</v>
      </c>
      <c r="J28" s="98">
        <v>3033305</v>
      </c>
      <c r="K28" s="99" t="s">
        <v>265</v>
      </c>
      <c r="L28" s="100" t="s">
        <v>266</v>
      </c>
      <c r="M28" s="98">
        <v>5000053</v>
      </c>
      <c r="N28" s="99" t="s">
        <v>267</v>
      </c>
      <c r="O28" s="100" t="s">
        <v>266</v>
      </c>
      <c r="P28" s="101">
        <f>'[1]PROGRAMACION ANUAL -2012'!$AA$114</f>
        <v>7900</v>
      </c>
      <c r="Q28" s="113"/>
      <c r="R28" s="114"/>
      <c r="S28" s="115"/>
      <c r="T28" s="116"/>
      <c r="U28" s="117"/>
      <c r="V28" s="118"/>
    </row>
    <row r="29" spans="1:3994" ht="47.25" customHeight="1">
      <c r="A29" s="835"/>
      <c r="B29" s="95">
        <v>20</v>
      </c>
      <c r="C29" s="95" t="s">
        <v>192</v>
      </c>
      <c r="D29" s="96" t="s">
        <v>193</v>
      </c>
      <c r="E29" s="95" t="s">
        <v>194</v>
      </c>
      <c r="F29" s="96" t="s">
        <v>213</v>
      </c>
      <c r="G29" s="95" t="s">
        <v>214</v>
      </c>
      <c r="H29" s="97" t="s">
        <v>226</v>
      </c>
      <c r="I29" s="98" t="s">
        <v>227</v>
      </c>
      <c r="J29" s="98">
        <v>3033306</v>
      </c>
      <c r="K29" s="99" t="s">
        <v>268</v>
      </c>
      <c r="L29" s="100" t="s">
        <v>257</v>
      </c>
      <c r="M29" s="112">
        <v>5000054</v>
      </c>
      <c r="N29" s="99" t="s">
        <v>269</v>
      </c>
      <c r="O29" s="100" t="s">
        <v>257</v>
      </c>
      <c r="P29" s="101">
        <f>'[1]PROGRAMACION ANUAL -2012'!$AA$119</f>
        <v>1126</v>
      </c>
      <c r="Q29" s="113"/>
      <c r="R29" s="114"/>
      <c r="S29" s="115"/>
      <c r="T29" s="116"/>
      <c r="U29" s="117"/>
      <c r="V29" s="118"/>
    </row>
    <row r="30" spans="1:3994" ht="48">
      <c r="A30" s="835"/>
      <c r="B30" s="95">
        <v>20</v>
      </c>
      <c r="C30" s="95" t="s">
        <v>192</v>
      </c>
      <c r="D30" s="96" t="s">
        <v>193</v>
      </c>
      <c r="E30" s="95" t="s">
        <v>194</v>
      </c>
      <c r="F30" s="96" t="s">
        <v>213</v>
      </c>
      <c r="G30" s="95" t="s">
        <v>214</v>
      </c>
      <c r="H30" s="97" t="s">
        <v>226</v>
      </c>
      <c r="I30" s="98" t="s">
        <v>227</v>
      </c>
      <c r="J30" s="98">
        <v>3033307</v>
      </c>
      <c r="K30" s="99" t="s">
        <v>270</v>
      </c>
      <c r="L30" s="100" t="s">
        <v>257</v>
      </c>
      <c r="M30" s="112" t="s">
        <v>271</v>
      </c>
      <c r="N30" s="99" t="s">
        <v>272</v>
      </c>
      <c r="O30" s="100" t="s">
        <v>257</v>
      </c>
      <c r="P30" s="101">
        <f>'[1]PROGRAMACION ANUAL -2012'!$AA$21</f>
        <v>272</v>
      </c>
      <c r="Q30" s="113"/>
      <c r="R30" s="114"/>
      <c r="S30" s="115"/>
      <c r="T30" s="116"/>
      <c r="U30" s="117"/>
      <c r="V30" s="118"/>
    </row>
    <row r="31" spans="1:3994" ht="48">
      <c r="A31" s="835"/>
      <c r="B31" s="95">
        <v>20</v>
      </c>
      <c r="C31" s="95" t="s">
        <v>192</v>
      </c>
      <c r="D31" s="96" t="s">
        <v>273</v>
      </c>
      <c r="E31" s="95" t="s">
        <v>274</v>
      </c>
      <c r="F31" s="96" t="s">
        <v>275</v>
      </c>
      <c r="G31" s="95" t="s">
        <v>276</v>
      </c>
      <c r="H31" s="97" t="s">
        <v>277</v>
      </c>
      <c r="I31" s="98" t="s">
        <v>278</v>
      </c>
      <c r="J31" s="98">
        <v>3043957</v>
      </c>
      <c r="K31" s="99" t="s">
        <v>279</v>
      </c>
      <c r="L31" s="100" t="s">
        <v>280</v>
      </c>
      <c r="M31" s="98">
        <v>5000067</v>
      </c>
      <c r="N31" s="99" t="s">
        <v>281</v>
      </c>
      <c r="O31" s="100" t="s">
        <v>280</v>
      </c>
      <c r="P31" s="101">
        <f>'[1]PROGRAMACION ANUAL -2012'!$AA$403</f>
        <v>736</v>
      </c>
      <c r="Q31" s="113"/>
      <c r="R31" s="114"/>
      <c r="S31" s="115"/>
      <c r="T31" s="116"/>
      <c r="U31" s="117"/>
      <c r="V31" s="118"/>
    </row>
    <row r="32" spans="1:3994" ht="48">
      <c r="A32" s="835"/>
      <c r="B32" s="95">
        <v>20</v>
      </c>
      <c r="C32" s="95" t="s">
        <v>192</v>
      </c>
      <c r="D32" s="96" t="s">
        <v>273</v>
      </c>
      <c r="E32" s="95" t="s">
        <v>274</v>
      </c>
      <c r="F32" s="96" t="s">
        <v>275</v>
      </c>
      <c r="G32" s="95" t="s">
        <v>276</v>
      </c>
      <c r="H32" s="97" t="s">
        <v>277</v>
      </c>
      <c r="I32" s="98" t="s">
        <v>278</v>
      </c>
      <c r="J32" s="98">
        <v>3043959</v>
      </c>
      <c r="K32" s="99" t="s">
        <v>282</v>
      </c>
      <c r="L32" s="100" t="s">
        <v>283</v>
      </c>
      <c r="M32" s="98">
        <v>5000069</v>
      </c>
      <c r="N32" s="99" t="s">
        <v>284</v>
      </c>
      <c r="O32" s="100" t="s">
        <v>283</v>
      </c>
      <c r="P32" s="101">
        <f>'[1]PROGRAMACION ANUAL -2012'!$AA$406</f>
        <v>6000</v>
      </c>
      <c r="Q32" s="113"/>
      <c r="R32" s="114"/>
      <c r="S32" s="115"/>
      <c r="T32" s="116"/>
      <c r="U32" s="117"/>
      <c r="V32" s="118"/>
    </row>
    <row r="33" spans="1:22" ht="53.25" customHeight="1">
      <c r="A33" s="835"/>
      <c r="B33" s="95">
        <v>20</v>
      </c>
      <c r="C33" s="95" t="s">
        <v>192</v>
      </c>
      <c r="D33" s="96" t="s">
        <v>273</v>
      </c>
      <c r="E33" s="95" t="s">
        <v>274</v>
      </c>
      <c r="F33" s="96" t="s">
        <v>275</v>
      </c>
      <c r="G33" s="95" t="s">
        <v>276</v>
      </c>
      <c r="H33" s="97" t="s">
        <v>277</v>
      </c>
      <c r="I33" s="98" t="s">
        <v>278</v>
      </c>
      <c r="J33" s="98">
        <v>3043960</v>
      </c>
      <c r="K33" s="99" t="s">
        <v>285</v>
      </c>
      <c r="L33" s="100" t="s">
        <v>286</v>
      </c>
      <c r="M33" s="98">
        <v>5000070</v>
      </c>
      <c r="N33" s="99" t="s">
        <v>287</v>
      </c>
      <c r="O33" s="100" t="s">
        <v>286</v>
      </c>
      <c r="P33" s="101">
        <f>'[1]PROGRAMACION ANUAL -2012'!$AA$408</f>
        <v>130</v>
      </c>
      <c r="Q33" s="113"/>
      <c r="R33" s="114"/>
      <c r="S33" s="115"/>
      <c r="T33" s="116"/>
      <c r="U33" s="117"/>
      <c r="V33" s="118"/>
    </row>
    <row r="34" spans="1:22" ht="47.25" customHeight="1">
      <c r="A34" s="835"/>
      <c r="B34" s="95">
        <v>20</v>
      </c>
      <c r="C34" s="95" t="s">
        <v>192</v>
      </c>
      <c r="D34" s="96" t="s">
        <v>273</v>
      </c>
      <c r="E34" s="95" t="s">
        <v>274</v>
      </c>
      <c r="F34" s="96" t="s">
        <v>275</v>
      </c>
      <c r="G34" s="95" t="s">
        <v>276</v>
      </c>
      <c r="H34" s="97" t="s">
        <v>277</v>
      </c>
      <c r="I34" s="98" t="s">
        <v>278</v>
      </c>
      <c r="J34" s="98">
        <v>3043961</v>
      </c>
      <c r="K34" s="99" t="s">
        <v>288</v>
      </c>
      <c r="L34" s="119" t="s">
        <v>289</v>
      </c>
      <c r="M34" s="98">
        <v>5000071</v>
      </c>
      <c r="N34" s="99" t="s">
        <v>290</v>
      </c>
      <c r="O34" s="100" t="s">
        <v>289</v>
      </c>
      <c r="P34" s="101">
        <f>'[1]PROGRAMACION ANUAL -2012'!$AA$410</f>
        <v>450</v>
      </c>
      <c r="Q34" s="113"/>
      <c r="R34" s="114"/>
      <c r="S34" s="115"/>
      <c r="T34" s="116"/>
      <c r="U34" s="117"/>
      <c r="V34" s="118"/>
    </row>
    <row r="35" spans="1:22" ht="37.5" customHeight="1">
      <c r="A35" s="835"/>
      <c r="B35" s="95">
        <v>20</v>
      </c>
      <c r="C35" s="95" t="s">
        <v>192</v>
      </c>
      <c r="D35" s="96" t="s">
        <v>193</v>
      </c>
      <c r="E35" s="95" t="s">
        <v>194</v>
      </c>
      <c r="F35" s="96" t="s">
        <v>195</v>
      </c>
      <c r="G35" s="95" t="s">
        <v>196</v>
      </c>
      <c r="H35" s="97" t="s">
        <v>277</v>
      </c>
      <c r="I35" s="98" t="s">
        <v>278</v>
      </c>
      <c r="J35" s="98">
        <v>3043962</v>
      </c>
      <c r="K35" s="99" t="s">
        <v>291</v>
      </c>
      <c r="L35" s="100" t="s">
        <v>292</v>
      </c>
      <c r="M35" s="98">
        <v>5000072</v>
      </c>
      <c r="N35" s="99" t="s">
        <v>293</v>
      </c>
      <c r="O35" s="100" t="s">
        <v>292</v>
      </c>
      <c r="P35" s="101">
        <f>'[1]PROGRAMACION ANUAL -2012'!$AA$412</f>
        <v>4500</v>
      </c>
      <c r="Q35" s="113"/>
      <c r="R35" s="114"/>
      <c r="S35" s="115"/>
      <c r="T35" s="116"/>
      <c r="U35" s="117"/>
      <c r="V35" s="118"/>
    </row>
    <row r="36" spans="1:22" ht="67.5" customHeight="1">
      <c r="A36" s="835"/>
      <c r="B36" s="95">
        <v>20</v>
      </c>
      <c r="C36" s="95" t="s">
        <v>192</v>
      </c>
      <c r="D36" s="96" t="s">
        <v>193</v>
      </c>
      <c r="E36" s="95" t="s">
        <v>194</v>
      </c>
      <c r="F36" s="96" t="s">
        <v>195</v>
      </c>
      <c r="G36" s="95" t="s">
        <v>196</v>
      </c>
      <c r="H36" s="97" t="s">
        <v>277</v>
      </c>
      <c r="I36" s="98" t="s">
        <v>278</v>
      </c>
      <c r="J36" s="98">
        <v>3043963</v>
      </c>
      <c r="K36" s="99" t="s">
        <v>294</v>
      </c>
      <c r="L36" s="119" t="s">
        <v>289</v>
      </c>
      <c r="M36" s="98">
        <v>5000073</v>
      </c>
      <c r="N36" s="99" t="s">
        <v>295</v>
      </c>
      <c r="O36" s="100" t="s">
        <v>289</v>
      </c>
      <c r="P36" s="101">
        <f>'[1]PROGRAMACION ANUAL -2012'!$AA$414</f>
        <v>360</v>
      </c>
      <c r="Q36" s="113"/>
      <c r="R36" s="114"/>
      <c r="S36" s="115"/>
      <c r="T36" s="116"/>
      <c r="U36" s="117"/>
      <c r="V36" s="118"/>
    </row>
    <row r="37" spans="1:22" ht="45">
      <c r="A37" s="835"/>
      <c r="B37" s="95">
        <v>20</v>
      </c>
      <c r="C37" s="95" t="s">
        <v>192</v>
      </c>
      <c r="D37" s="96" t="s">
        <v>193</v>
      </c>
      <c r="E37" s="95" t="s">
        <v>194</v>
      </c>
      <c r="F37" s="96" t="s">
        <v>195</v>
      </c>
      <c r="G37" s="95" t="s">
        <v>196</v>
      </c>
      <c r="H37" s="97" t="s">
        <v>277</v>
      </c>
      <c r="I37" s="98" t="s">
        <v>278</v>
      </c>
      <c r="J37" s="98">
        <v>3043964</v>
      </c>
      <c r="K37" s="99" t="s">
        <v>296</v>
      </c>
      <c r="L37" s="100" t="s">
        <v>297</v>
      </c>
      <c r="M37" s="98">
        <v>5000074</v>
      </c>
      <c r="N37" s="99" t="s">
        <v>298</v>
      </c>
      <c r="O37" s="100" t="s">
        <v>297</v>
      </c>
      <c r="P37" s="101">
        <f>'[1]PROGRAMACION ANUAL -2012'!$AA$417</f>
        <v>204</v>
      </c>
      <c r="Q37" s="113"/>
      <c r="R37" s="114"/>
      <c r="S37" s="115"/>
      <c r="T37" s="116"/>
      <c r="U37" s="117"/>
      <c r="V37" s="118"/>
    </row>
    <row r="38" spans="1:22" ht="48">
      <c r="A38" s="835"/>
      <c r="B38" s="95">
        <v>20</v>
      </c>
      <c r="C38" s="95" t="s">
        <v>192</v>
      </c>
      <c r="D38" s="96" t="s">
        <v>193</v>
      </c>
      <c r="E38" s="95" t="s">
        <v>194</v>
      </c>
      <c r="F38" s="96" t="s">
        <v>195</v>
      </c>
      <c r="G38" s="95" t="s">
        <v>196</v>
      </c>
      <c r="H38" s="97" t="s">
        <v>277</v>
      </c>
      <c r="I38" s="98" t="s">
        <v>278</v>
      </c>
      <c r="J38" s="98">
        <v>3043968</v>
      </c>
      <c r="K38" s="99" t="s">
        <v>299</v>
      </c>
      <c r="L38" s="120" t="s">
        <v>292</v>
      </c>
      <c r="M38" s="98">
        <v>5000078</v>
      </c>
      <c r="N38" s="99" t="s">
        <v>300</v>
      </c>
      <c r="O38" s="120" t="s">
        <v>292</v>
      </c>
      <c r="P38" s="101">
        <f>'[1]PROGRAMACION ANUAL -2012'!$AA$419</f>
        <v>600</v>
      </c>
      <c r="Q38" s="113"/>
      <c r="R38" s="114"/>
      <c r="S38" s="115"/>
      <c r="T38" s="116"/>
      <c r="U38" s="117"/>
      <c r="V38" s="118"/>
    </row>
    <row r="39" spans="1:22" ht="48">
      <c r="A39" s="835"/>
      <c r="B39" s="95">
        <v>20</v>
      </c>
      <c r="C39" s="95" t="s">
        <v>192</v>
      </c>
      <c r="D39" s="96" t="s">
        <v>193</v>
      </c>
      <c r="E39" s="95" t="s">
        <v>194</v>
      </c>
      <c r="F39" s="96" t="s">
        <v>195</v>
      </c>
      <c r="G39" s="95" t="s">
        <v>196</v>
      </c>
      <c r="H39" s="97" t="s">
        <v>277</v>
      </c>
      <c r="I39" s="98" t="s">
        <v>278</v>
      </c>
      <c r="J39" s="98">
        <v>3043969</v>
      </c>
      <c r="K39" s="99" t="s">
        <v>301</v>
      </c>
      <c r="L39" s="120" t="s">
        <v>292</v>
      </c>
      <c r="M39" s="98">
        <v>5000079</v>
      </c>
      <c r="N39" s="99" t="s">
        <v>302</v>
      </c>
      <c r="O39" s="120" t="s">
        <v>292</v>
      </c>
      <c r="P39" s="101">
        <f>'[1]PROGRAMACION ANUAL -2012'!$AA$422</f>
        <v>30</v>
      </c>
      <c r="Q39" s="113"/>
      <c r="R39" s="114"/>
      <c r="S39" s="115"/>
      <c r="T39" s="116"/>
      <c r="U39" s="117"/>
      <c r="V39" s="118"/>
    </row>
    <row r="40" spans="1:22" ht="48">
      <c r="A40" s="835"/>
      <c r="B40" s="95">
        <v>20</v>
      </c>
      <c r="C40" s="95" t="s">
        <v>192</v>
      </c>
      <c r="D40" s="96" t="s">
        <v>193</v>
      </c>
      <c r="E40" s="95" t="s">
        <v>194</v>
      </c>
      <c r="F40" s="96" t="s">
        <v>195</v>
      </c>
      <c r="G40" s="95" t="s">
        <v>196</v>
      </c>
      <c r="H40" s="97" t="s">
        <v>277</v>
      </c>
      <c r="I40" s="98" t="s">
        <v>278</v>
      </c>
      <c r="J40" s="98">
        <v>3043970</v>
      </c>
      <c r="K40" s="99" t="s">
        <v>303</v>
      </c>
      <c r="L40" s="120" t="s">
        <v>292</v>
      </c>
      <c r="M40" s="98">
        <v>5000080</v>
      </c>
      <c r="N40" s="99" t="s">
        <v>304</v>
      </c>
      <c r="O40" s="120" t="s">
        <v>292</v>
      </c>
      <c r="P40" s="101">
        <f>'[1]PROGRAMACION ANUAL -2012'!$AA$425</f>
        <v>24</v>
      </c>
      <c r="Q40" s="113"/>
      <c r="R40" s="114"/>
      <c r="S40" s="115"/>
      <c r="T40" s="116"/>
      <c r="U40" s="117"/>
      <c r="V40" s="118"/>
    </row>
    <row r="41" spans="1:22" ht="60">
      <c r="A41" s="835"/>
      <c r="B41" s="95">
        <v>20</v>
      </c>
      <c r="C41" s="95" t="s">
        <v>192</v>
      </c>
      <c r="D41" s="96" t="s">
        <v>193</v>
      </c>
      <c r="E41" s="95" t="s">
        <v>194</v>
      </c>
      <c r="F41" s="96" t="s">
        <v>195</v>
      </c>
      <c r="G41" s="95" t="s">
        <v>196</v>
      </c>
      <c r="H41" s="97" t="s">
        <v>277</v>
      </c>
      <c r="I41" s="98" t="s">
        <v>278</v>
      </c>
      <c r="J41" s="98">
        <v>3043971</v>
      </c>
      <c r="K41" s="99" t="s">
        <v>305</v>
      </c>
      <c r="L41" s="120" t="s">
        <v>292</v>
      </c>
      <c r="M41" s="98">
        <v>5000081</v>
      </c>
      <c r="N41" s="99" t="s">
        <v>306</v>
      </c>
      <c r="O41" s="120" t="s">
        <v>292</v>
      </c>
      <c r="P41" s="101">
        <f>'[1]PROGRAMACION ANUAL -2012'!$AA$428</f>
        <v>25</v>
      </c>
      <c r="Q41" s="113"/>
      <c r="R41" s="114"/>
      <c r="S41" s="115"/>
      <c r="T41" s="116"/>
      <c r="U41" s="117"/>
      <c r="V41" s="118"/>
    </row>
    <row r="42" spans="1:22" ht="48">
      <c r="A42" s="835"/>
      <c r="B42" s="95">
        <v>20</v>
      </c>
      <c r="C42" s="95" t="s">
        <v>192</v>
      </c>
      <c r="D42" s="96" t="s">
        <v>193</v>
      </c>
      <c r="E42" s="95" t="s">
        <v>194</v>
      </c>
      <c r="F42" s="96" t="s">
        <v>213</v>
      </c>
      <c r="G42" s="95" t="s">
        <v>214</v>
      </c>
      <c r="H42" s="97" t="s">
        <v>307</v>
      </c>
      <c r="I42" s="98" t="s">
        <v>308</v>
      </c>
      <c r="J42" s="98">
        <v>3043994</v>
      </c>
      <c r="K42" s="99" t="s">
        <v>309</v>
      </c>
      <c r="L42" s="100" t="s">
        <v>289</v>
      </c>
      <c r="M42" s="98">
        <v>5000102</v>
      </c>
      <c r="N42" s="99" t="s">
        <v>310</v>
      </c>
      <c r="O42" s="100" t="s">
        <v>289</v>
      </c>
      <c r="P42" s="101">
        <f>'[1]PROGRAMACION ANUAL -2012'!$AA$269</f>
        <v>2364</v>
      </c>
      <c r="Q42" s="113"/>
      <c r="R42" s="114"/>
      <c r="S42" s="115"/>
      <c r="T42" s="116"/>
      <c r="U42" s="117"/>
      <c r="V42" s="118"/>
    </row>
    <row r="43" spans="1:22" ht="48">
      <c r="A43" s="835"/>
      <c r="B43" s="95">
        <v>20</v>
      </c>
      <c r="C43" s="95" t="s">
        <v>192</v>
      </c>
      <c r="D43" s="96" t="s">
        <v>193</v>
      </c>
      <c r="E43" s="95" t="s">
        <v>194</v>
      </c>
      <c r="F43" s="96" t="s">
        <v>195</v>
      </c>
      <c r="G43" s="95" t="s">
        <v>196</v>
      </c>
      <c r="H43" s="97" t="s">
        <v>307</v>
      </c>
      <c r="I43" s="98" t="s">
        <v>308</v>
      </c>
      <c r="J43" s="121">
        <v>3000006</v>
      </c>
      <c r="K43" s="99" t="s">
        <v>311</v>
      </c>
      <c r="L43" s="100" t="s">
        <v>289</v>
      </c>
      <c r="M43" s="121">
        <v>5000104</v>
      </c>
      <c r="N43" s="99" t="s">
        <v>312</v>
      </c>
      <c r="O43" s="100" t="s">
        <v>289</v>
      </c>
      <c r="P43" s="101">
        <f>'[1]PROGRAMACION ANUAL -2012'!$AA$308</f>
        <v>1908</v>
      </c>
      <c r="Q43" s="113"/>
      <c r="R43" s="114"/>
      <c r="S43" s="115"/>
      <c r="T43" s="116"/>
      <c r="U43" s="117"/>
      <c r="V43" s="118"/>
    </row>
    <row r="44" spans="1:22" ht="48">
      <c r="A44" s="835"/>
      <c r="B44" s="95">
        <v>20</v>
      </c>
      <c r="C44" s="95" t="s">
        <v>192</v>
      </c>
      <c r="D44" s="96" t="s">
        <v>193</v>
      </c>
      <c r="E44" s="95" t="s">
        <v>194</v>
      </c>
      <c r="F44" s="96" t="s">
        <v>195</v>
      </c>
      <c r="G44" s="95" t="s">
        <v>196</v>
      </c>
      <c r="H44" s="97" t="s">
        <v>307</v>
      </c>
      <c r="I44" s="98" t="s">
        <v>308</v>
      </c>
      <c r="J44" s="121">
        <v>3000007</v>
      </c>
      <c r="K44" s="99" t="s">
        <v>313</v>
      </c>
      <c r="L44" s="100" t="s">
        <v>289</v>
      </c>
      <c r="M44" s="121">
        <v>5000105</v>
      </c>
      <c r="N44" s="99" t="s">
        <v>314</v>
      </c>
      <c r="O44" s="100" t="s">
        <v>289</v>
      </c>
      <c r="P44" s="101">
        <f>'[1]PROGRAMACION ANUAL -2012'!$AA$315</f>
        <v>3958</v>
      </c>
      <c r="Q44" s="113"/>
      <c r="R44" s="114"/>
      <c r="S44" s="115"/>
      <c r="T44" s="116"/>
      <c r="U44" s="117"/>
      <c r="V44" s="118"/>
    </row>
    <row r="45" spans="1:22" ht="30">
      <c r="A45" s="835"/>
      <c r="B45" s="95">
        <v>20</v>
      </c>
      <c r="C45" s="95" t="s">
        <v>192</v>
      </c>
      <c r="D45" s="96" t="s">
        <v>193</v>
      </c>
      <c r="E45" s="95" t="s">
        <v>194</v>
      </c>
      <c r="F45" s="96" t="s">
        <v>195</v>
      </c>
      <c r="G45" s="95" t="s">
        <v>196</v>
      </c>
      <c r="H45" s="97" t="s">
        <v>307</v>
      </c>
      <c r="I45" s="98" t="s">
        <v>308</v>
      </c>
      <c r="J45" s="121">
        <v>3000008</v>
      </c>
      <c r="K45" s="99" t="s">
        <v>315</v>
      </c>
      <c r="L45" s="100" t="s">
        <v>289</v>
      </c>
      <c r="M45" s="121">
        <v>5000106</v>
      </c>
      <c r="N45" s="99" t="s">
        <v>316</v>
      </c>
      <c r="O45" s="100" t="s">
        <v>289</v>
      </c>
      <c r="P45" s="101">
        <f>'[1]PROGRAMACION ANUAL -2012'!$AA$331</f>
        <v>727</v>
      </c>
      <c r="Q45" s="113"/>
      <c r="R45" s="114"/>
      <c r="S45" s="115"/>
      <c r="T45" s="116"/>
      <c r="U45" s="117"/>
      <c r="V45" s="118"/>
    </row>
    <row r="46" spans="1:22" ht="48">
      <c r="A46" s="835"/>
      <c r="B46" s="95">
        <v>20</v>
      </c>
      <c r="C46" s="95" t="s">
        <v>192</v>
      </c>
      <c r="D46" s="96" t="s">
        <v>193</v>
      </c>
      <c r="E46" s="95" t="s">
        <v>194</v>
      </c>
      <c r="F46" s="96" t="s">
        <v>213</v>
      </c>
      <c r="G46" s="95" t="s">
        <v>214</v>
      </c>
      <c r="H46" s="97" t="s">
        <v>307</v>
      </c>
      <c r="I46" s="98" t="s">
        <v>308</v>
      </c>
      <c r="J46" s="121">
        <v>3000009</v>
      </c>
      <c r="K46" s="99" t="s">
        <v>317</v>
      </c>
      <c r="L46" s="100" t="s">
        <v>297</v>
      </c>
      <c r="M46" s="121">
        <v>5000108</v>
      </c>
      <c r="N46" s="99" t="s">
        <v>318</v>
      </c>
      <c r="O46" s="100" t="s">
        <v>297</v>
      </c>
      <c r="P46" s="101">
        <f>'[1]PROGRAMACION ANUAL -2012'!$AA$284</f>
        <v>132</v>
      </c>
      <c r="Q46" s="113"/>
      <c r="R46" s="114"/>
      <c r="S46" s="115"/>
      <c r="T46" s="116"/>
      <c r="U46" s="117"/>
      <c r="V46" s="118"/>
    </row>
    <row r="47" spans="1:22" ht="48" customHeight="1">
      <c r="A47" s="835"/>
      <c r="B47" s="95">
        <v>20</v>
      </c>
      <c r="C47" s="95" t="s">
        <v>192</v>
      </c>
      <c r="D47" s="96" t="s">
        <v>193</v>
      </c>
      <c r="E47" s="95" t="s">
        <v>194</v>
      </c>
      <c r="F47" s="96" t="s">
        <v>213</v>
      </c>
      <c r="G47" s="95" t="s">
        <v>214</v>
      </c>
      <c r="H47" s="97" t="s">
        <v>307</v>
      </c>
      <c r="I47" s="98" t="s">
        <v>308</v>
      </c>
      <c r="J47" s="121">
        <v>3000010</v>
      </c>
      <c r="K47" s="99" t="s">
        <v>319</v>
      </c>
      <c r="L47" s="100" t="s">
        <v>289</v>
      </c>
      <c r="M47" s="121">
        <v>5000109</v>
      </c>
      <c r="N47" s="99" t="s">
        <v>320</v>
      </c>
      <c r="O47" s="100" t="s">
        <v>289</v>
      </c>
      <c r="P47" s="101">
        <f>'[1]PROGRAMACION ANUAL -2012'!$AA$287</f>
        <v>14</v>
      </c>
      <c r="Q47" s="113"/>
      <c r="R47" s="114"/>
      <c r="S47" s="115"/>
      <c r="T47" s="116"/>
      <c r="U47" s="117"/>
      <c r="V47" s="118"/>
    </row>
    <row r="48" spans="1:22" ht="45">
      <c r="A48" s="835"/>
      <c r="B48" s="95">
        <v>20</v>
      </c>
      <c r="C48" s="95" t="s">
        <v>192</v>
      </c>
      <c r="D48" s="96" t="s">
        <v>193</v>
      </c>
      <c r="E48" s="95" t="s">
        <v>194</v>
      </c>
      <c r="F48" s="96" t="s">
        <v>213</v>
      </c>
      <c r="G48" s="95" t="s">
        <v>214</v>
      </c>
      <c r="H48" s="97" t="s">
        <v>307</v>
      </c>
      <c r="I48" s="98" t="s">
        <v>308</v>
      </c>
      <c r="J48" s="121">
        <v>3000011</v>
      </c>
      <c r="K48" s="99" t="s">
        <v>321</v>
      </c>
      <c r="L48" s="100" t="s">
        <v>297</v>
      </c>
      <c r="M48" s="121">
        <v>5000109</v>
      </c>
      <c r="N48" s="99" t="s">
        <v>322</v>
      </c>
      <c r="O48" s="100" t="s">
        <v>297</v>
      </c>
      <c r="P48" s="101">
        <f>'[1]PROGRAMACION ANUAL -2012'!$AA$290</f>
        <v>663</v>
      </c>
      <c r="Q48" s="113"/>
      <c r="R48" s="114"/>
      <c r="S48" s="115"/>
      <c r="T48" s="116"/>
      <c r="U48" s="117"/>
      <c r="V48" s="118"/>
    </row>
    <row r="49" spans="1:22" ht="36">
      <c r="A49" s="835"/>
      <c r="B49" s="95">
        <v>20</v>
      </c>
      <c r="C49" s="95" t="s">
        <v>192</v>
      </c>
      <c r="D49" s="96" t="s">
        <v>193</v>
      </c>
      <c r="E49" s="95" t="s">
        <v>194</v>
      </c>
      <c r="F49" s="96" t="s">
        <v>213</v>
      </c>
      <c r="G49" s="95" t="s">
        <v>214</v>
      </c>
      <c r="H49" s="97" t="s">
        <v>307</v>
      </c>
      <c r="I49" s="98" t="s">
        <v>308</v>
      </c>
      <c r="J49" s="121">
        <v>3000012</v>
      </c>
      <c r="K49" s="99" t="s">
        <v>323</v>
      </c>
      <c r="L49" s="100" t="s">
        <v>289</v>
      </c>
      <c r="M49" s="121">
        <v>5000110</v>
      </c>
      <c r="N49" s="99" t="s">
        <v>324</v>
      </c>
      <c r="O49" s="100" t="s">
        <v>289</v>
      </c>
      <c r="P49" s="101">
        <f>'[1]PROGRAMACION ANUAL -2012'!$AA$298</f>
        <v>394</v>
      </c>
      <c r="Q49" s="113"/>
      <c r="R49" s="114"/>
      <c r="S49" s="115"/>
      <c r="T49" s="116"/>
      <c r="U49" s="117"/>
      <c r="V49" s="118"/>
    </row>
    <row r="50" spans="1:22" ht="45">
      <c r="A50" s="835"/>
      <c r="B50" s="95">
        <v>20</v>
      </c>
      <c r="C50" s="95" t="s">
        <v>192</v>
      </c>
      <c r="D50" s="96" t="s">
        <v>193</v>
      </c>
      <c r="E50" s="95" t="s">
        <v>194</v>
      </c>
      <c r="F50" s="96" t="s">
        <v>213</v>
      </c>
      <c r="G50" s="95" t="s">
        <v>214</v>
      </c>
      <c r="H50" s="97" t="s">
        <v>307</v>
      </c>
      <c r="I50" s="98" t="s">
        <v>308</v>
      </c>
      <c r="J50" s="121">
        <v>3000013</v>
      </c>
      <c r="K50" s="99" t="s">
        <v>325</v>
      </c>
      <c r="L50" s="100" t="s">
        <v>297</v>
      </c>
      <c r="M50" s="121">
        <v>5000111</v>
      </c>
      <c r="N50" s="99" t="s">
        <v>326</v>
      </c>
      <c r="O50" s="100" t="s">
        <v>297</v>
      </c>
      <c r="P50" s="101">
        <f>'[1]PROGRAMACION ANUAL -2012'!$AA$300</f>
        <v>59</v>
      </c>
      <c r="Q50" s="113"/>
      <c r="R50" s="114"/>
      <c r="S50" s="115"/>
      <c r="T50" s="116"/>
      <c r="U50" s="117"/>
      <c r="V50" s="118"/>
    </row>
    <row r="51" spans="1:22" ht="36">
      <c r="A51" s="835"/>
      <c r="B51" s="95">
        <v>20</v>
      </c>
      <c r="C51" s="95" t="s">
        <v>192</v>
      </c>
      <c r="D51" s="96" t="s">
        <v>193</v>
      </c>
      <c r="E51" s="95" t="s">
        <v>194</v>
      </c>
      <c r="F51" s="96" t="s">
        <v>213</v>
      </c>
      <c r="G51" s="95" t="s">
        <v>214</v>
      </c>
      <c r="H51" s="97" t="s">
        <v>307</v>
      </c>
      <c r="I51" s="98" t="s">
        <v>308</v>
      </c>
      <c r="J51" s="121">
        <v>3000014</v>
      </c>
      <c r="K51" s="99" t="s">
        <v>327</v>
      </c>
      <c r="L51" s="100" t="s">
        <v>289</v>
      </c>
      <c r="M51" s="121">
        <v>5000112</v>
      </c>
      <c r="N51" s="99" t="s">
        <v>328</v>
      </c>
      <c r="O51" s="100" t="s">
        <v>289</v>
      </c>
      <c r="P51" s="101">
        <f>'[1]PROGRAMACION ANUAL -2012'!$AA$303</f>
        <v>118</v>
      </c>
      <c r="Q51" s="113"/>
      <c r="R51" s="114"/>
      <c r="S51" s="115"/>
      <c r="T51" s="116"/>
      <c r="U51" s="117"/>
      <c r="V51" s="118"/>
    </row>
    <row r="52" spans="1:22" ht="39">
      <c r="A52" s="835"/>
      <c r="B52" s="95">
        <v>20</v>
      </c>
      <c r="C52" s="95" t="s">
        <v>192</v>
      </c>
      <c r="D52" s="96" t="s">
        <v>193</v>
      </c>
      <c r="E52" s="95" t="s">
        <v>194</v>
      </c>
      <c r="F52" s="96" t="s">
        <v>213</v>
      </c>
      <c r="G52" s="95" t="s">
        <v>214</v>
      </c>
      <c r="H52" s="97" t="s">
        <v>307</v>
      </c>
      <c r="I52" s="98" t="s">
        <v>308</v>
      </c>
      <c r="J52" s="121">
        <v>3000016</v>
      </c>
      <c r="K52" s="122" t="s">
        <v>329</v>
      </c>
      <c r="L52" s="100" t="s">
        <v>289</v>
      </c>
      <c r="M52" s="121">
        <v>5000114</v>
      </c>
      <c r="N52" s="99" t="s">
        <v>330</v>
      </c>
      <c r="O52" s="100" t="s">
        <v>289</v>
      </c>
      <c r="P52" s="101">
        <v>240</v>
      </c>
      <c r="Q52" s="113"/>
      <c r="R52" s="114"/>
      <c r="S52" s="115"/>
      <c r="T52" s="116"/>
      <c r="U52" s="117"/>
      <c r="V52" s="118"/>
    </row>
    <row r="53" spans="1:22" ht="36">
      <c r="A53" s="835"/>
      <c r="B53" s="95">
        <v>20</v>
      </c>
      <c r="C53" s="95" t="s">
        <v>192</v>
      </c>
      <c r="D53" s="96" t="s">
        <v>193</v>
      </c>
      <c r="E53" s="95" t="s">
        <v>194</v>
      </c>
      <c r="F53" s="96" t="s">
        <v>213</v>
      </c>
      <c r="G53" s="95" t="s">
        <v>214</v>
      </c>
      <c r="H53" s="97" t="s">
        <v>307</v>
      </c>
      <c r="I53" s="98" t="s">
        <v>308</v>
      </c>
      <c r="J53" s="121">
        <v>3000017</v>
      </c>
      <c r="K53" s="99" t="s">
        <v>331</v>
      </c>
      <c r="L53" s="100" t="s">
        <v>289</v>
      </c>
      <c r="M53" s="121">
        <v>5000115</v>
      </c>
      <c r="N53" s="99" t="s">
        <v>332</v>
      </c>
      <c r="O53" s="100" t="s">
        <v>289</v>
      </c>
      <c r="P53" s="101">
        <v>120</v>
      </c>
      <c r="Q53" s="113"/>
      <c r="R53" s="114"/>
      <c r="S53" s="115"/>
      <c r="T53" s="116"/>
      <c r="U53" s="117"/>
      <c r="V53" s="118"/>
    </row>
    <row r="54" spans="1:22" ht="48">
      <c r="A54" s="835"/>
      <c r="B54" s="95">
        <v>20</v>
      </c>
      <c r="C54" s="95" t="s">
        <v>192</v>
      </c>
      <c r="D54" s="96" t="s">
        <v>193</v>
      </c>
      <c r="E54" s="95" t="s">
        <v>194</v>
      </c>
      <c r="F54" s="96" t="s">
        <v>195</v>
      </c>
      <c r="G54" s="95" t="s">
        <v>196</v>
      </c>
      <c r="H54" s="97" t="s">
        <v>333</v>
      </c>
      <c r="I54" s="98" t="s">
        <v>334</v>
      </c>
      <c r="J54" s="98">
        <v>3044195</v>
      </c>
      <c r="K54" s="99" t="s">
        <v>335</v>
      </c>
      <c r="L54" s="100" t="s">
        <v>283</v>
      </c>
      <c r="M54" s="98">
        <v>5000119</v>
      </c>
      <c r="N54" s="99" t="s">
        <v>336</v>
      </c>
      <c r="O54" s="100" t="s">
        <v>283</v>
      </c>
      <c r="P54" s="101">
        <f>'[1]PROGRAMACION ANUAL -2012'!$AA$271</f>
        <v>1300</v>
      </c>
      <c r="Q54" s="113"/>
      <c r="R54" s="114"/>
      <c r="S54" s="115"/>
      <c r="T54" s="116"/>
      <c r="U54" s="117"/>
      <c r="V54" s="118"/>
    </row>
    <row r="55" spans="1:22" ht="48">
      <c r="A55" s="835"/>
      <c r="B55" s="95">
        <v>20</v>
      </c>
      <c r="C55" s="95" t="s">
        <v>192</v>
      </c>
      <c r="D55" s="96" t="s">
        <v>193</v>
      </c>
      <c r="E55" s="95" t="s">
        <v>194</v>
      </c>
      <c r="F55" s="96" t="s">
        <v>195</v>
      </c>
      <c r="G55" s="95" t="s">
        <v>196</v>
      </c>
      <c r="H55" s="97" t="s">
        <v>333</v>
      </c>
      <c r="I55" s="98" t="s">
        <v>334</v>
      </c>
      <c r="J55" s="98">
        <v>3044197</v>
      </c>
      <c r="K55" s="99" t="s">
        <v>337</v>
      </c>
      <c r="L55" s="100" t="s">
        <v>283</v>
      </c>
      <c r="M55" s="98">
        <v>5000120</v>
      </c>
      <c r="N55" s="99" t="s">
        <v>338</v>
      </c>
      <c r="O55" s="100" t="s">
        <v>283</v>
      </c>
      <c r="P55" s="101">
        <f>'[1]PROGRAMACION ANUAL -2012'!$AA$273</f>
        <v>1300</v>
      </c>
      <c r="Q55" s="113"/>
      <c r="R55" s="114"/>
      <c r="S55" s="115"/>
      <c r="T55" s="116"/>
      <c r="U55" s="117"/>
      <c r="V55" s="118"/>
    </row>
    <row r="56" spans="1:22" ht="30">
      <c r="A56" s="835"/>
      <c r="B56" s="95">
        <v>20</v>
      </c>
      <c r="C56" s="95" t="s">
        <v>192</v>
      </c>
      <c r="D56" s="96" t="s">
        <v>193</v>
      </c>
      <c r="E56" s="95" t="s">
        <v>194</v>
      </c>
      <c r="F56" s="96" t="s">
        <v>195</v>
      </c>
      <c r="G56" s="95" t="s">
        <v>196</v>
      </c>
      <c r="H56" s="97" t="s">
        <v>333</v>
      </c>
      <c r="I56" s="98" t="s">
        <v>334</v>
      </c>
      <c r="J56" s="98">
        <v>3044198</v>
      </c>
      <c r="K56" s="111" t="s">
        <v>339</v>
      </c>
      <c r="L56" s="100" t="s">
        <v>292</v>
      </c>
      <c r="M56" s="98">
        <v>5000121</v>
      </c>
      <c r="N56" s="111" t="s">
        <v>340</v>
      </c>
      <c r="O56" s="100" t="s">
        <v>292</v>
      </c>
      <c r="P56" s="101">
        <f>'[1]PROGRAMACION ANUAL -2012'!$AA$276</f>
        <v>2400</v>
      </c>
      <c r="Q56" s="113"/>
      <c r="R56" s="114"/>
      <c r="S56" s="115"/>
      <c r="T56" s="116"/>
      <c r="U56" s="117"/>
      <c r="V56" s="118"/>
    </row>
    <row r="57" spans="1:22" ht="24">
      <c r="A57" s="835"/>
      <c r="B57" s="95">
        <v>20</v>
      </c>
      <c r="C57" s="95" t="s">
        <v>192</v>
      </c>
      <c r="D57" s="96" t="s">
        <v>193</v>
      </c>
      <c r="E57" s="95" t="s">
        <v>194</v>
      </c>
      <c r="F57" s="96" t="s">
        <v>213</v>
      </c>
      <c r="G57" s="95" t="s">
        <v>214</v>
      </c>
      <c r="H57" s="97" t="s">
        <v>333</v>
      </c>
      <c r="I57" s="98" t="s">
        <v>334</v>
      </c>
      <c r="J57" s="98">
        <v>3044205</v>
      </c>
      <c r="K57" s="99" t="s">
        <v>341</v>
      </c>
      <c r="L57" s="100" t="s">
        <v>342</v>
      </c>
      <c r="M57" s="98">
        <v>5000128</v>
      </c>
      <c r="N57" s="99" t="s">
        <v>343</v>
      </c>
      <c r="O57" s="100" t="s">
        <v>342</v>
      </c>
      <c r="P57" s="101">
        <f>'[1]PROGRAMACION ANUAL -2012'!$AA$280</f>
        <v>13060</v>
      </c>
      <c r="Q57" s="113"/>
      <c r="R57" s="114"/>
      <c r="S57" s="115"/>
      <c r="T57" s="116"/>
      <c r="U57" s="117"/>
      <c r="V57" s="118"/>
    </row>
    <row r="58" spans="1:22" ht="36">
      <c r="A58" s="835"/>
      <c r="B58" s="95">
        <v>20</v>
      </c>
      <c r="C58" s="95" t="s">
        <v>192</v>
      </c>
      <c r="D58" s="96" t="s">
        <v>344</v>
      </c>
      <c r="E58" s="95" t="s">
        <v>345</v>
      </c>
      <c r="F58" s="96" t="s">
        <v>346</v>
      </c>
      <c r="G58" s="95" t="s">
        <v>347</v>
      </c>
      <c r="H58" s="97" t="s">
        <v>333</v>
      </c>
      <c r="I58" s="98" t="s">
        <v>334</v>
      </c>
      <c r="J58" s="98">
        <v>3000004</v>
      </c>
      <c r="K58" s="99" t="s">
        <v>348</v>
      </c>
      <c r="L58" s="100" t="s">
        <v>349</v>
      </c>
      <c r="M58" s="123">
        <v>5000132</v>
      </c>
      <c r="N58" s="99" t="s">
        <v>350</v>
      </c>
      <c r="O58" s="100" t="s">
        <v>349</v>
      </c>
      <c r="P58" s="101">
        <f>'[1]PROGRAMACION ANUAL -2012'!$AA$282</f>
        <v>1600</v>
      </c>
      <c r="Q58" s="113"/>
      <c r="R58" s="114"/>
      <c r="S58" s="115"/>
      <c r="T58" s="116"/>
      <c r="U58" s="117"/>
      <c r="V58" s="118"/>
    </row>
    <row r="59" spans="1:22" ht="63.75" customHeight="1">
      <c r="A59" s="835"/>
      <c r="B59" s="95">
        <v>20</v>
      </c>
      <c r="C59" s="95" t="s">
        <v>192</v>
      </c>
      <c r="D59" s="96" t="s">
        <v>344</v>
      </c>
      <c r="E59" s="95" t="s">
        <v>345</v>
      </c>
      <c r="F59" s="96" t="s">
        <v>346</v>
      </c>
      <c r="G59" s="95" t="s">
        <v>347</v>
      </c>
      <c r="H59" s="97" t="s">
        <v>351</v>
      </c>
      <c r="I59" s="98" t="s">
        <v>352</v>
      </c>
      <c r="J59" s="124" t="s">
        <v>353</v>
      </c>
      <c r="K59" s="111" t="s">
        <v>354</v>
      </c>
      <c r="L59" s="125" t="s">
        <v>355</v>
      </c>
      <c r="M59" s="126" t="s">
        <v>353</v>
      </c>
      <c r="N59" s="127" t="s">
        <v>356</v>
      </c>
      <c r="O59" s="125" t="s">
        <v>355</v>
      </c>
      <c r="P59" s="128">
        <v>1</v>
      </c>
      <c r="Q59" s="113"/>
      <c r="R59" s="114"/>
      <c r="S59" s="115"/>
      <c r="T59" s="116"/>
      <c r="U59" s="117"/>
      <c r="V59" s="118"/>
    </row>
    <row r="60" spans="1:22" ht="63.75" customHeight="1">
      <c r="A60" s="835"/>
      <c r="B60" s="95"/>
      <c r="C60" s="95"/>
      <c r="D60" s="96" t="s">
        <v>344</v>
      </c>
      <c r="E60" s="95" t="s">
        <v>345</v>
      </c>
      <c r="F60" s="96" t="s">
        <v>346</v>
      </c>
      <c r="G60" s="95" t="s">
        <v>347</v>
      </c>
      <c r="H60" s="97" t="s">
        <v>351</v>
      </c>
      <c r="I60" s="98" t="s">
        <v>352</v>
      </c>
      <c r="J60" s="124" t="s">
        <v>353</v>
      </c>
      <c r="K60" s="111" t="s">
        <v>354</v>
      </c>
      <c r="L60" s="129" t="s">
        <v>357</v>
      </c>
      <c r="M60" s="126" t="s">
        <v>353</v>
      </c>
      <c r="N60" s="99" t="s">
        <v>358</v>
      </c>
      <c r="O60" s="129" t="s">
        <v>357</v>
      </c>
      <c r="P60" s="101">
        <v>1</v>
      </c>
      <c r="Q60" s="113"/>
      <c r="R60" s="114"/>
      <c r="S60" s="115"/>
      <c r="T60" s="116"/>
      <c r="U60" s="117"/>
      <c r="V60" s="118"/>
    </row>
    <row r="61" spans="1:22" ht="63.75" customHeight="1">
      <c r="A61" s="835"/>
      <c r="B61" s="95"/>
      <c r="C61" s="95"/>
      <c r="D61" s="96" t="s">
        <v>344</v>
      </c>
      <c r="E61" s="95" t="s">
        <v>345</v>
      </c>
      <c r="F61" s="96" t="s">
        <v>346</v>
      </c>
      <c r="G61" s="95" t="s">
        <v>347</v>
      </c>
      <c r="H61" s="97" t="s">
        <v>351</v>
      </c>
      <c r="I61" s="98" t="s">
        <v>352</v>
      </c>
      <c r="J61" s="124" t="s">
        <v>353</v>
      </c>
      <c r="K61" s="111" t="s">
        <v>354</v>
      </c>
      <c r="L61" s="129" t="s">
        <v>357</v>
      </c>
      <c r="M61" s="126" t="s">
        <v>353</v>
      </c>
      <c r="N61" s="99" t="s">
        <v>359</v>
      </c>
      <c r="O61" s="129" t="s">
        <v>357</v>
      </c>
      <c r="P61" s="101">
        <v>1</v>
      </c>
      <c r="Q61" s="113"/>
      <c r="R61" s="114"/>
      <c r="S61" s="115"/>
      <c r="T61" s="116"/>
      <c r="U61" s="117"/>
      <c r="V61" s="118"/>
    </row>
    <row r="62" spans="1:22" ht="60.75" customHeight="1">
      <c r="A62" s="835"/>
      <c r="B62" s="95">
        <v>20</v>
      </c>
      <c r="C62" s="95" t="s">
        <v>192</v>
      </c>
      <c r="D62" s="96" t="s">
        <v>344</v>
      </c>
      <c r="E62" s="95" t="s">
        <v>345</v>
      </c>
      <c r="F62" s="96" t="s">
        <v>346</v>
      </c>
      <c r="G62" s="95" t="s">
        <v>347</v>
      </c>
      <c r="H62" s="97" t="s">
        <v>351</v>
      </c>
      <c r="I62" s="98" t="s">
        <v>352</v>
      </c>
      <c r="J62" s="124" t="s">
        <v>353</v>
      </c>
      <c r="K62" s="111" t="s">
        <v>360</v>
      </c>
      <c r="L62" s="129" t="s">
        <v>357</v>
      </c>
      <c r="M62" s="126" t="s">
        <v>353</v>
      </c>
      <c r="N62" s="99" t="s">
        <v>361</v>
      </c>
      <c r="O62" s="129" t="s">
        <v>357</v>
      </c>
      <c r="P62" s="101">
        <v>1</v>
      </c>
      <c r="Q62" s="113"/>
      <c r="R62" s="114"/>
      <c r="S62" s="115"/>
      <c r="T62" s="116"/>
      <c r="U62" s="117"/>
      <c r="V62" s="118"/>
    </row>
    <row r="63" spans="1:22" ht="60.75" customHeight="1">
      <c r="A63" s="835"/>
      <c r="B63" s="95">
        <v>20</v>
      </c>
      <c r="C63" s="95" t="s">
        <v>192</v>
      </c>
      <c r="D63" s="96" t="s">
        <v>344</v>
      </c>
      <c r="E63" s="95" t="s">
        <v>345</v>
      </c>
      <c r="F63" s="96" t="s">
        <v>346</v>
      </c>
      <c r="G63" s="95" t="s">
        <v>347</v>
      </c>
      <c r="H63" s="97" t="s">
        <v>351</v>
      </c>
      <c r="I63" s="121" t="s">
        <v>352</v>
      </c>
      <c r="J63" s="124" t="s">
        <v>353</v>
      </c>
      <c r="K63" s="111" t="s">
        <v>362</v>
      </c>
      <c r="L63" s="129" t="s">
        <v>363</v>
      </c>
      <c r="M63" s="126" t="s">
        <v>353</v>
      </c>
      <c r="N63" s="111" t="s">
        <v>364</v>
      </c>
      <c r="O63" s="129" t="s">
        <v>363</v>
      </c>
      <c r="P63" s="130">
        <f>'[1]PROGRAMACION ANUAL -2012'!$AA$703</f>
        <v>1</v>
      </c>
      <c r="Q63" s="113"/>
      <c r="R63" s="114"/>
      <c r="S63" s="115"/>
      <c r="T63" s="116"/>
      <c r="U63" s="117"/>
      <c r="V63" s="118"/>
    </row>
    <row r="64" spans="1:22" ht="79.5" customHeight="1">
      <c r="A64" s="835"/>
      <c r="B64" s="95">
        <v>20</v>
      </c>
      <c r="C64" s="95" t="s">
        <v>192</v>
      </c>
      <c r="D64" s="96" t="s">
        <v>344</v>
      </c>
      <c r="E64" s="95" t="s">
        <v>345</v>
      </c>
      <c r="F64" s="96" t="s">
        <v>346</v>
      </c>
      <c r="G64" s="95" t="s">
        <v>347</v>
      </c>
      <c r="H64" s="97" t="s">
        <v>351</v>
      </c>
      <c r="I64" s="121" t="s">
        <v>352</v>
      </c>
      <c r="J64" s="124" t="s">
        <v>353</v>
      </c>
      <c r="K64" s="111" t="s">
        <v>362</v>
      </c>
      <c r="L64" s="129" t="s">
        <v>365</v>
      </c>
      <c r="M64" s="126" t="s">
        <v>353</v>
      </c>
      <c r="N64" s="111" t="s">
        <v>366</v>
      </c>
      <c r="O64" s="129" t="s">
        <v>367</v>
      </c>
      <c r="P64" s="130">
        <v>1</v>
      </c>
      <c r="Q64" s="113"/>
      <c r="R64" s="114"/>
      <c r="S64" s="115"/>
      <c r="T64" s="116"/>
      <c r="U64" s="117"/>
      <c r="V64" s="118"/>
    </row>
    <row r="65" spans="1:22" ht="79.5" customHeight="1">
      <c r="A65" s="835"/>
      <c r="B65" s="95">
        <v>20</v>
      </c>
      <c r="C65" s="95" t="s">
        <v>192</v>
      </c>
      <c r="D65" s="96" t="s">
        <v>344</v>
      </c>
      <c r="E65" s="95" t="s">
        <v>345</v>
      </c>
      <c r="F65" s="96" t="s">
        <v>346</v>
      </c>
      <c r="G65" s="95" t="s">
        <v>347</v>
      </c>
      <c r="H65" s="97" t="s">
        <v>351</v>
      </c>
      <c r="I65" s="121" t="s">
        <v>352</v>
      </c>
      <c r="J65" s="124" t="s">
        <v>353</v>
      </c>
      <c r="K65" s="111" t="s">
        <v>368</v>
      </c>
      <c r="L65" s="129" t="s">
        <v>369</v>
      </c>
      <c r="M65" s="126" t="s">
        <v>353</v>
      </c>
      <c r="N65" s="111" t="s">
        <v>370</v>
      </c>
      <c r="O65" s="129" t="s">
        <v>369</v>
      </c>
      <c r="P65" s="130">
        <v>1</v>
      </c>
      <c r="Q65" s="113"/>
      <c r="R65" s="114"/>
      <c r="S65" s="115"/>
      <c r="T65" s="116"/>
      <c r="U65" s="117"/>
      <c r="V65" s="118"/>
    </row>
    <row r="66" spans="1:22" ht="79.5" customHeight="1">
      <c r="A66" s="835"/>
      <c r="B66" s="95">
        <v>20</v>
      </c>
      <c r="C66" s="95" t="s">
        <v>192</v>
      </c>
      <c r="D66" s="96" t="s">
        <v>344</v>
      </c>
      <c r="E66" s="95" t="s">
        <v>345</v>
      </c>
      <c r="F66" s="96" t="s">
        <v>346</v>
      </c>
      <c r="G66" s="95" t="s">
        <v>347</v>
      </c>
      <c r="H66" s="97" t="s">
        <v>351</v>
      </c>
      <c r="I66" s="121" t="s">
        <v>352</v>
      </c>
      <c r="J66" s="124" t="s">
        <v>353</v>
      </c>
      <c r="K66" s="111" t="s">
        <v>368</v>
      </c>
      <c r="L66" s="129" t="s">
        <v>371</v>
      </c>
      <c r="M66" s="126" t="s">
        <v>353</v>
      </c>
      <c r="N66" s="131" t="s">
        <v>372</v>
      </c>
      <c r="O66" s="129" t="s">
        <v>371</v>
      </c>
      <c r="P66" s="130">
        <v>3456</v>
      </c>
      <c r="Q66" s="113"/>
      <c r="R66" s="114"/>
      <c r="S66" s="115"/>
      <c r="T66" s="116"/>
      <c r="U66" s="117"/>
      <c r="V66" s="118"/>
    </row>
    <row r="67" spans="1:22" ht="60.75" customHeight="1">
      <c r="A67" s="835"/>
      <c r="B67" s="95">
        <v>20</v>
      </c>
      <c r="C67" s="95" t="s">
        <v>192</v>
      </c>
      <c r="D67" s="96" t="s">
        <v>344</v>
      </c>
      <c r="E67" s="95" t="s">
        <v>345</v>
      </c>
      <c r="F67" s="96" t="s">
        <v>346</v>
      </c>
      <c r="G67" s="95" t="s">
        <v>347</v>
      </c>
      <c r="H67" s="97" t="s">
        <v>351</v>
      </c>
      <c r="I67" s="121" t="s">
        <v>352</v>
      </c>
      <c r="J67" s="124" t="s">
        <v>353</v>
      </c>
      <c r="K67" s="131" t="s">
        <v>373</v>
      </c>
      <c r="L67" s="132" t="s">
        <v>374</v>
      </c>
      <c r="M67" s="126" t="s">
        <v>353</v>
      </c>
      <c r="N67" s="131" t="s">
        <v>375</v>
      </c>
      <c r="O67" s="129" t="s">
        <v>374</v>
      </c>
      <c r="P67" s="130">
        <v>1</v>
      </c>
      <c r="Q67" s="113"/>
      <c r="R67" s="114"/>
      <c r="S67" s="115"/>
      <c r="T67" s="116"/>
      <c r="U67" s="117"/>
      <c r="V67" s="118"/>
    </row>
    <row r="68" spans="1:22" ht="57" customHeight="1">
      <c r="A68" s="835"/>
      <c r="B68" s="95">
        <v>20</v>
      </c>
      <c r="C68" s="95" t="s">
        <v>192</v>
      </c>
      <c r="D68" s="96" t="s">
        <v>193</v>
      </c>
      <c r="E68" s="95" t="s">
        <v>194</v>
      </c>
      <c r="F68" s="96" t="s">
        <v>213</v>
      </c>
      <c r="G68" s="95" t="s">
        <v>214</v>
      </c>
      <c r="H68" s="133" t="s">
        <v>376</v>
      </c>
      <c r="I68" s="98" t="s">
        <v>377</v>
      </c>
      <c r="J68" s="134" t="s">
        <v>378</v>
      </c>
      <c r="K68" s="135" t="s">
        <v>379</v>
      </c>
      <c r="L68" s="100" t="s">
        <v>380</v>
      </c>
      <c r="M68" s="134" t="s">
        <v>378</v>
      </c>
      <c r="N68" s="136" t="s">
        <v>381</v>
      </c>
      <c r="O68" s="137" t="s">
        <v>380</v>
      </c>
      <c r="P68" s="101">
        <v>79</v>
      </c>
      <c r="Q68" s="113"/>
      <c r="R68" s="114"/>
      <c r="S68" s="115"/>
      <c r="T68" s="116"/>
      <c r="U68" s="117"/>
      <c r="V68" s="118"/>
    </row>
    <row r="69" spans="1:22" ht="57" customHeight="1">
      <c r="A69" s="835"/>
      <c r="B69" s="95">
        <v>20</v>
      </c>
      <c r="C69" s="95" t="s">
        <v>192</v>
      </c>
      <c r="D69" s="96" t="s">
        <v>193</v>
      </c>
      <c r="E69" s="95" t="s">
        <v>194</v>
      </c>
      <c r="F69" s="96" t="s">
        <v>213</v>
      </c>
      <c r="G69" s="95" t="s">
        <v>214</v>
      </c>
      <c r="H69" s="133" t="s">
        <v>376</v>
      </c>
      <c r="I69" s="98" t="s">
        <v>377</v>
      </c>
      <c r="J69" s="134" t="s">
        <v>378</v>
      </c>
      <c r="K69" s="135" t="s">
        <v>379</v>
      </c>
      <c r="L69" s="100" t="s">
        <v>380</v>
      </c>
      <c r="M69" s="134" t="s">
        <v>378</v>
      </c>
      <c r="N69" s="138" t="s">
        <v>382</v>
      </c>
      <c r="O69" s="137" t="s">
        <v>380</v>
      </c>
      <c r="P69" s="101">
        <v>72</v>
      </c>
      <c r="Q69" s="113"/>
      <c r="R69" s="114"/>
      <c r="S69" s="115"/>
      <c r="T69" s="116"/>
      <c r="U69" s="117"/>
      <c r="V69" s="118"/>
    </row>
    <row r="70" spans="1:22" ht="57" customHeight="1">
      <c r="A70" s="835"/>
      <c r="B70" s="95">
        <v>20</v>
      </c>
      <c r="C70" s="95" t="s">
        <v>192</v>
      </c>
      <c r="D70" s="96" t="s">
        <v>193</v>
      </c>
      <c r="E70" s="95" t="s">
        <v>194</v>
      </c>
      <c r="F70" s="96" t="s">
        <v>213</v>
      </c>
      <c r="G70" s="95" t="s">
        <v>214</v>
      </c>
      <c r="H70" s="133" t="s">
        <v>376</v>
      </c>
      <c r="I70" s="98" t="s">
        <v>377</v>
      </c>
      <c r="J70" s="134" t="s">
        <v>378</v>
      </c>
      <c r="K70" s="135" t="s">
        <v>379</v>
      </c>
      <c r="L70" s="100" t="s">
        <v>380</v>
      </c>
      <c r="M70" s="134" t="s">
        <v>378</v>
      </c>
      <c r="N70" s="138" t="s">
        <v>383</v>
      </c>
      <c r="O70" s="137" t="s">
        <v>380</v>
      </c>
      <c r="P70" s="101">
        <v>142</v>
      </c>
      <c r="Q70" s="113"/>
      <c r="R70" s="114"/>
      <c r="S70" s="115"/>
      <c r="T70" s="116"/>
      <c r="U70" s="117"/>
      <c r="V70" s="118"/>
    </row>
    <row r="71" spans="1:22" ht="57" customHeight="1">
      <c r="A71" s="835"/>
      <c r="B71" s="95">
        <v>20</v>
      </c>
      <c r="C71" s="95" t="s">
        <v>192</v>
      </c>
      <c r="D71" s="96" t="s">
        <v>193</v>
      </c>
      <c r="E71" s="95" t="s">
        <v>194</v>
      </c>
      <c r="F71" s="96" t="s">
        <v>195</v>
      </c>
      <c r="G71" s="95" t="s">
        <v>196</v>
      </c>
      <c r="H71" s="133" t="s">
        <v>376</v>
      </c>
      <c r="I71" s="98" t="s">
        <v>377</v>
      </c>
      <c r="J71" s="134" t="s">
        <v>378</v>
      </c>
      <c r="K71" s="135" t="s">
        <v>384</v>
      </c>
      <c r="L71" s="100" t="s">
        <v>380</v>
      </c>
      <c r="M71" s="134" t="s">
        <v>378</v>
      </c>
      <c r="N71" s="138" t="s">
        <v>385</v>
      </c>
      <c r="O71" s="137" t="s">
        <v>380</v>
      </c>
      <c r="P71" s="101">
        <v>206</v>
      </c>
      <c r="Q71" s="113"/>
      <c r="R71" s="114"/>
      <c r="S71" s="115"/>
      <c r="T71" s="116"/>
      <c r="U71" s="117"/>
      <c r="V71" s="118"/>
    </row>
    <row r="72" spans="1:22" ht="36">
      <c r="A72" s="835"/>
      <c r="B72" s="95">
        <v>20</v>
      </c>
      <c r="C72" s="95" t="s">
        <v>192</v>
      </c>
      <c r="D72" s="96" t="s">
        <v>193</v>
      </c>
      <c r="E72" s="95" t="s">
        <v>194</v>
      </c>
      <c r="F72" s="96" t="s">
        <v>195</v>
      </c>
      <c r="G72" s="95" t="s">
        <v>196</v>
      </c>
      <c r="H72" s="133" t="s">
        <v>376</v>
      </c>
      <c r="I72" s="98" t="s">
        <v>377</v>
      </c>
      <c r="J72" s="134" t="s">
        <v>378</v>
      </c>
      <c r="K72" s="135" t="s">
        <v>386</v>
      </c>
      <c r="L72" s="100" t="s">
        <v>380</v>
      </c>
      <c r="M72" s="134" t="s">
        <v>378</v>
      </c>
      <c r="N72" s="136" t="s">
        <v>387</v>
      </c>
      <c r="O72" s="137" t="s">
        <v>380</v>
      </c>
      <c r="P72" s="101">
        <v>22</v>
      </c>
      <c r="Q72" s="113"/>
      <c r="R72" s="114"/>
      <c r="S72" s="115"/>
      <c r="T72" s="116"/>
      <c r="U72" s="117"/>
      <c r="V72" s="118"/>
    </row>
    <row r="73" spans="1:22" ht="33.75">
      <c r="A73" s="835"/>
      <c r="B73" s="95">
        <v>20</v>
      </c>
      <c r="C73" s="95" t="s">
        <v>192</v>
      </c>
      <c r="D73" s="96" t="s">
        <v>193</v>
      </c>
      <c r="E73" s="95" t="s">
        <v>194</v>
      </c>
      <c r="F73" s="96" t="s">
        <v>213</v>
      </c>
      <c r="G73" s="95" t="s">
        <v>214</v>
      </c>
      <c r="H73" s="133" t="s">
        <v>376</v>
      </c>
      <c r="I73" s="98" t="s">
        <v>377</v>
      </c>
      <c r="J73" s="134" t="s">
        <v>378</v>
      </c>
      <c r="K73" s="135" t="s">
        <v>388</v>
      </c>
      <c r="L73" s="100" t="s">
        <v>380</v>
      </c>
      <c r="M73" s="134" t="s">
        <v>378</v>
      </c>
      <c r="N73" s="139" t="s">
        <v>389</v>
      </c>
      <c r="O73" s="137" t="s">
        <v>380</v>
      </c>
      <c r="P73" s="101">
        <v>8</v>
      </c>
      <c r="Q73" s="113"/>
      <c r="R73" s="114"/>
      <c r="S73" s="115"/>
      <c r="T73" s="116"/>
      <c r="U73" s="117"/>
      <c r="V73" s="118"/>
    </row>
    <row r="74" spans="1:22" ht="33.75">
      <c r="A74" s="835"/>
      <c r="B74" s="95">
        <v>20</v>
      </c>
      <c r="C74" s="95" t="s">
        <v>192</v>
      </c>
      <c r="D74" s="96" t="s">
        <v>193</v>
      </c>
      <c r="E74" s="95" t="s">
        <v>194</v>
      </c>
      <c r="F74" s="96" t="s">
        <v>213</v>
      </c>
      <c r="G74" s="95" t="s">
        <v>214</v>
      </c>
      <c r="H74" s="133" t="s">
        <v>376</v>
      </c>
      <c r="I74" s="98" t="s">
        <v>377</v>
      </c>
      <c r="J74" s="134" t="s">
        <v>378</v>
      </c>
      <c r="K74" s="135" t="s">
        <v>390</v>
      </c>
      <c r="L74" s="100" t="s">
        <v>380</v>
      </c>
      <c r="M74" s="134" t="s">
        <v>378</v>
      </c>
      <c r="N74" s="136" t="s">
        <v>391</v>
      </c>
      <c r="O74" s="137" t="s">
        <v>380</v>
      </c>
      <c r="P74" s="101">
        <v>8</v>
      </c>
      <c r="Q74" s="113"/>
      <c r="R74" s="114"/>
      <c r="S74" s="115"/>
      <c r="T74" s="116"/>
      <c r="U74" s="117"/>
      <c r="V74" s="118"/>
    </row>
    <row r="75" spans="1:22" ht="33.75">
      <c r="A75" s="835"/>
      <c r="B75" s="95">
        <v>20</v>
      </c>
      <c r="C75" s="95" t="s">
        <v>192</v>
      </c>
      <c r="D75" s="96" t="s">
        <v>193</v>
      </c>
      <c r="E75" s="95" t="s">
        <v>194</v>
      </c>
      <c r="F75" s="96" t="s">
        <v>213</v>
      </c>
      <c r="G75" s="95" t="s">
        <v>214</v>
      </c>
      <c r="H75" s="133" t="s">
        <v>376</v>
      </c>
      <c r="I75" s="98" t="s">
        <v>377</v>
      </c>
      <c r="J75" s="134" t="s">
        <v>378</v>
      </c>
      <c r="K75" s="135" t="s">
        <v>388</v>
      </c>
      <c r="L75" s="100" t="s">
        <v>380</v>
      </c>
      <c r="M75" s="134" t="s">
        <v>378</v>
      </c>
      <c r="N75" s="136" t="s">
        <v>392</v>
      </c>
      <c r="O75" s="137" t="s">
        <v>380</v>
      </c>
      <c r="P75" s="101">
        <v>1</v>
      </c>
      <c r="Q75" s="113"/>
      <c r="R75" s="114"/>
      <c r="S75" s="115"/>
      <c r="T75" s="116"/>
      <c r="U75" s="117"/>
      <c r="V75" s="118"/>
    </row>
    <row r="76" spans="1:22" ht="33.75">
      <c r="A76" s="835"/>
      <c r="B76" s="95">
        <v>20</v>
      </c>
      <c r="C76" s="95" t="s">
        <v>192</v>
      </c>
      <c r="D76" s="96" t="s">
        <v>193</v>
      </c>
      <c r="E76" s="95" t="s">
        <v>194</v>
      </c>
      <c r="F76" s="96" t="s">
        <v>213</v>
      </c>
      <c r="G76" s="95" t="s">
        <v>214</v>
      </c>
      <c r="H76" s="133" t="s">
        <v>376</v>
      </c>
      <c r="I76" s="98" t="s">
        <v>377</v>
      </c>
      <c r="J76" s="134" t="s">
        <v>378</v>
      </c>
      <c r="K76" s="135" t="s">
        <v>388</v>
      </c>
      <c r="L76" s="100" t="s">
        <v>380</v>
      </c>
      <c r="M76" s="134" t="s">
        <v>378</v>
      </c>
      <c r="N76" s="136" t="s">
        <v>393</v>
      </c>
      <c r="O76" s="137" t="s">
        <v>380</v>
      </c>
      <c r="P76" s="101">
        <v>1</v>
      </c>
      <c r="Q76" s="113"/>
      <c r="R76" s="114"/>
      <c r="S76" s="115"/>
      <c r="T76" s="116"/>
      <c r="U76" s="117"/>
      <c r="V76" s="118"/>
    </row>
    <row r="77" spans="1:22" ht="33.75">
      <c r="A77" s="835"/>
      <c r="B77" s="95">
        <v>20</v>
      </c>
      <c r="C77" s="95" t="s">
        <v>192</v>
      </c>
      <c r="D77" s="96" t="s">
        <v>193</v>
      </c>
      <c r="E77" s="95" t="s">
        <v>194</v>
      </c>
      <c r="F77" s="96" t="s">
        <v>213</v>
      </c>
      <c r="G77" s="95" t="s">
        <v>214</v>
      </c>
      <c r="H77" s="133" t="s">
        <v>376</v>
      </c>
      <c r="I77" s="98" t="s">
        <v>377</v>
      </c>
      <c r="J77" s="134" t="s">
        <v>378</v>
      </c>
      <c r="K77" s="135" t="s">
        <v>388</v>
      </c>
      <c r="L77" s="100" t="s">
        <v>380</v>
      </c>
      <c r="M77" s="134" t="s">
        <v>378</v>
      </c>
      <c r="N77" s="136" t="s">
        <v>394</v>
      </c>
      <c r="O77" s="137" t="s">
        <v>380</v>
      </c>
      <c r="P77" s="101">
        <v>634</v>
      </c>
      <c r="Q77" s="113"/>
      <c r="R77" s="114"/>
      <c r="S77" s="115"/>
      <c r="T77" s="116"/>
      <c r="U77" s="117"/>
      <c r="V77" s="118"/>
    </row>
    <row r="78" spans="1:22" ht="33.75">
      <c r="A78" s="835"/>
      <c r="B78" s="95">
        <v>20</v>
      </c>
      <c r="C78" s="95" t="s">
        <v>192</v>
      </c>
      <c r="D78" s="96" t="s">
        <v>193</v>
      </c>
      <c r="E78" s="95" t="s">
        <v>194</v>
      </c>
      <c r="F78" s="96" t="s">
        <v>213</v>
      </c>
      <c r="G78" s="95" t="s">
        <v>214</v>
      </c>
      <c r="H78" s="133" t="s">
        <v>376</v>
      </c>
      <c r="I78" s="98" t="s">
        <v>377</v>
      </c>
      <c r="J78" s="134" t="s">
        <v>378</v>
      </c>
      <c r="K78" s="135" t="s">
        <v>388</v>
      </c>
      <c r="L78" s="100" t="s">
        <v>380</v>
      </c>
      <c r="M78" s="134" t="s">
        <v>378</v>
      </c>
      <c r="N78" s="136" t="s">
        <v>395</v>
      </c>
      <c r="O78" s="137" t="s">
        <v>380</v>
      </c>
      <c r="P78" s="101">
        <v>1</v>
      </c>
      <c r="Q78" s="113"/>
      <c r="R78" s="114"/>
      <c r="S78" s="115"/>
      <c r="T78" s="116"/>
      <c r="U78" s="117"/>
      <c r="V78" s="118"/>
    </row>
    <row r="79" spans="1:22" ht="33.75">
      <c r="A79" s="835"/>
      <c r="B79" s="95">
        <v>20</v>
      </c>
      <c r="C79" s="95" t="s">
        <v>192</v>
      </c>
      <c r="D79" s="96" t="s">
        <v>193</v>
      </c>
      <c r="E79" s="95" t="s">
        <v>194</v>
      </c>
      <c r="F79" s="96" t="s">
        <v>213</v>
      </c>
      <c r="G79" s="95" t="s">
        <v>214</v>
      </c>
      <c r="H79" s="133" t="s">
        <v>376</v>
      </c>
      <c r="I79" s="98" t="s">
        <v>377</v>
      </c>
      <c r="J79" s="134" t="s">
        <v>378</v>
      </c>
      <c r="K79" s="135" t="s">
        <v>396</v>
      </c>
      <c r="L79" s="100" t="s">
        <v>380</v>
      </c>
      <c r="M79" s="134" t="s">
        <v>378</v>
      </c>
      <c r="N79" s="140" t="s">
        <v>397</v>
      </c>
      <c r="O79" s="137" t="s">
        <v>380</v>
      </c>
      <c r="P79" s="141">
        <v>11</v>
      </c>
      <c r="Q79" s="142"/>
      <c r="R79" s="143"/>
      <c r="S79" s="144"/>
      <c r="T79" s="145"/>
      <c r="U79" s="146"/>
      <c r="V79" s="147"/>
    </row>
    <row r="80" spans="1:22" ht="33.75">
      <c r="A80" s="835"/>
      <c r="B80" s="95">
        <v>20</v>
      </c>
      <c r="C80" s="95" t="s">
        <v>192</v>
      </c>
      <c r="D80" s="96" t="s">
        <v>193</v>
      </c>
      <c r="E80" s="95" t="s">
        <v>194</v>
      </c>
      <c r="F80" s="96" t="s">
        <v>213</v>
      </c>
      <c r="G80" s="95" t="s">
        <v>214</v>
      </c>
      <c r="H80" s="133" t="s">
        <v>376</v>
      </c>
      <c r="I80" s="98" t="s">
        <v>377</v>
      </c>
      <c r="J80" s="134" t="s">
        <v>378</v>
      </c>
      <c r="K80" s="135" t="s">
        <v>396</v>
      </c>
      <c r="L80" s="100" t="s">
        <v>380</v>
      </c>
      <c r="M80" s="134" t="s">
        <v>378</v>
      </c>
      <c r="N80" s="140" t="s">
        <v>398</v>
      </c>
      <c r="O80" s="137" t="s">
        <v>380</v>
      </c>
      <c r="P80" s="141">
        <v>1</v>
      </c>
      <c r="Q80" s="142"/>
      <c r="R80" s="143"/>
      <c r="S80" s="144"/>
      <c r="T80" s="145"/>
      <c r="U80" s="146"/>
      <c r="V80" s="147"/>
    </row>
    <row r="81" spans="1:22" ht="33.75">
      <c r="A81" s="835"/>
      <c r="B81" s="95">
        <v>20</v>
      </c>
      <c r="C81" s="95" t="s">
        <v>192</v>
      </c>
      <c r="D81" s="96" t="s">
        <v>193</v>
      </c>
      <c r="E81" s="95" t="s">
        <v>194</v>
      </c>
      <c r="F81" s="96" t="s">
        <v>213</v>
      </c>
      <c r="G81" s="95" t="s">
        <v>214</v>
      </c>
      <c r="H81" s="133" t="s">
        <v>376</v>
      </c>
      <c r="I81" s="98" t="s">
        <v>377</v>
      </c>
      <c r="J81" s="134" t="s">
        <v>378</v>
      </c>
      <c r="K81" s="135" t="s">
        <v>399</v>
      </c>
      <c r="L81" s="100" t="s">
        <v>380</v>
      </c>
      <c r="M81" s="134" t="s">
        <v>378</v>
      </c>
      <c r="N81" s="140" t="s">
        <v>400</v>
      </c>
      <c r="O81" s="137" t="s">
        <v>380</v>
      </c>
      <c r="P81" s="141">
        <v>40</v>
      </c>
      <c r="Q81" s="142"/>
      <c r="R81" s="143"/>
      <c r="S81" s="144"/>
      <c r="T81" s="145"/>
      <c r="U81" s="146"/>
      <c r="V81" s="147"/>
    </row>
    <row r="82" spans="1:22" ht="75.75" customHeight="1" thickBot="1">
      <c r="A82" s="836"/>
      <c r="B82" s="148">
        <v>20</v>
      </c>
      <c r="C82" s="148" t="s">
        <v>192</v>
      </c>
      <c r="D82" s="96" t="s">
        <v>193</v>
      </c>
      <c r="E82" s="95" t="s">
        <v>194</v>
      </c>
      <c r="F82" s="96" t="s">
        <v>213</v>
      </c>
      <c r="G82" s="95" t="s">
        <v>214</v>
      </c>
      <c r="H82" s="133" t="s">
        <v>376</v>
      </c>
      <c r="I82" s="149" t="s">
        <v>377</v>
      </c>
      <c r="J82" s="134" t="s">
        <v>378</v>
      </c>
      <c r="K82" s="150" t="s">
        <v>401</v>
      </c>
      <c r="L82" s="151" t="s">
        <v>380</v>
      </c>
      <c r="M82" s="152" t="s">
        <v>378</v>
      </c>
      <c r="N82" s="150" t="s">
        <v>402</v>
      </c>
      <c r="O82" s="153" t="s">
        <v>380</v>
      </c>
      <c r="P82" s="154">
        <v>15117</v>
      </c>
      <c r="Q82" s="155"/>
      <c r="R82" s="156"/>
      <c r="S82" s="157"/>
      <c r="T82" s="158"/>
      <c r="U82" s="159"/>
      <c r="V82" s="160"/>
    </row>
    <row r="83" spans="1:22" ht="51.75" thickTop="1">
      <c r="A83" s="837" t="s">
        <v>403</v>
      </c>
      <c r="B83" s="95">
        <v>20</v>
      </c>
      <c r="C83" s="95" t="s">
        <v>192</v>
      </c>
      <c r="D83" s="161" t="s">
        <v>404</v>
      </c>
      <c r="E83" s="162" t="s">
        <v>405</v>
      </c>
      <c r="F83" s="163" t="s">
        <v>406</v>
      </c>
      <c r="G83" s="164" t="s">
        <v>407</v>
      </c>
      <c r="H83" s="165" t="s">
        <v>408</v>
      </c>
      <c r="I83" s="166" t="s">
        <v>403</v>
      </c>
      <c r="J83" s="167" t="s">
        <v>409</v>
      </c>
      <c r="K83" s="168" t="s">
        <v>410</v>
      </c>
      <c r="L83" s="169" t="s">
        <v>411</v>
      </c>
      <c r="M83" s="170">
        <v>5000001</v>
      </c>
      <c r="N83" s="170" t="s">
        <v>412</v>
      </c>
      <c r="O83" s="171" t="s">
        <v>413</v>
      </c>
      <c r="P83" s="172">
        <v>20</v>
      </c>
      <c r="Q83" s="173"/>
      <c r="R83" s="174"/>
      <c r="S83" s="115"/>
      <c r="T83" s="116"/>
      <c r="U83" s="117"/>
      <c r="V83" s="118"/>
    </row>
    <row r="84" spans="1:22" ht="24.75" customHeight="1">
      <c r="A84" s="838"/>
      <c r="B84" s="95">
        <v>20</v>
      </c>
      <c r="C84" s="95" t="s">
        <v>192</v>
      </c>
      <c r="D84" s="175" t="s">
        <v>414</v>
      </c>
      <c r="E84" s="176" t="s">
        <v>415</v>
      </c>
      <c r="F84" s="177" t="s">
        <v>416</v>
      </c>
      <c r="G84" s="178" t="s">
        <v>417</v>
      </c>
      <c r="H84" s="179">
        <v>9001</v>
      </c>
      <c r="I84" s="180" t="s">
        <v>403</v>
      </c>
      <c r="J84" s="167" t="s">
        <v>409</v>
      </c>
      <c r="K84" s="181" t="s">
        <v>410</v>
      </c>
      <c r="L84" s="169" t="s">
        <v>411</v>
      </c>
      <c r="M84" s="182">
        <v>5000003</v>
      </c>
      <c r="N84" s="182" t="s">
        <v>418</v>
      </c>
      <c r="O84" s="182" t="s">
        <v>413</v>
      </c>
      <c r="P84" s="839">
        <v>1267357</v>
      </c>
      <c r="Q84" s="183"/>
      <c r="R84" s="184"/>
      <c r="S84" s="185"/>
      <c r="T84" s="186"/>
      <c r="U84" s="187"/>
      <c r="V84" s="188"/>
    </row>
    <row r="85" spans="1:22" ht="24.75" customHeight="1">
      <c r="A85" s="838"/>
      <c r="B85" s="95">
        <v>20</v>
      </c>
      <c r="C85" s="95" t="s">
        <v>192</v>
      </c>
      <c r="D85" s="175" t="s">
        <v>414</v>
      </c>
      <c r="E85" s="176" t="s">
        <v>415</v>
      </c>
      <c r="F85" s="177" t="s">
        <v>416</v>
      </c>
      <c r="G85" s="178" t="s">
        <v>417</v>
      </c>
      <c r="H85" s="179">
        <v>9001</v>
      </c>
      <c r="I85" s="180" t="s">
        <v>403</v>
      </c>
      <c r="J85" s="167" t="s">
        <v>409</v>
      </c>
      <c r="K85" s="181" t="s">
        <v>410</v>
      </c>
      <c r="L85" s="169" t="s">
        <v>411</v>
      </c>
      <c r="M85" s="182">
        <v>5000003</v>
      </c>
      <c r="N85" s="182" t="s">
        <v>418</v>
      </c>
      <c r="O85" s="182" t="s">
        <v>413</v>
      </c>
      <c r="P85" s="840"/>
      <c r="Q85" s="183"/>
      <c r="R85" s="184"/>
      <c r="S85" s="185"/>
      <c r="T85" s="186"/>
      <c r="U85" s="187"/>
      <c r="V85" s="188"/>
    </row>
    <row r="86" spans="1:22" ht="24.75" customHeight="1">
      <c r="A86" s="838"/>
      <c r="B86" s="95">
        <v>20</v>
      </c>
      <c r="C86" s="95" t="s">
        <v>192</v>
      </c>
      <c r="D86" s="175" t="s">
        <v>414</v>
      </c>
      <c r="E86" s="176" t="s">
        <v>415</v>
      </c>
      <c r="F86" s="177" t="s">
        <v>416</v>
      </c>
      <c r="G86" s="178" t="s">
        <v>417</v>
      </c>
      <c r="H86" s="179">
        <v>9001</v>
      </c>
      <c r="I86" s="180" t="s">
        <v>403</v>
      </c>
      <c r="J86" s="167" t="s">
        <v>409</v>
      </c>
      <c r="K86" s="181" t="s">
        <v>410</v>
      </c>
      <c r="L86" s="169" t="s">
        <v>411</v>
      </c>
      <c r="M86" s="182">
        <v>5000003</v>
      </c>
      <c r="N86" s="182" t="s">
        <v>418</v>
      </c>
      <c r="O86" s="182" t="s">
        <v>413</v>
      </c>
      <c r="P86" s="840"/>
      <c r="Q86" s="183"/>
      <c r="R86" s="184"/>
      <c r="S86" s="185"/>
      <c r="T86" s="186"/>
      <c r="U86" s="187"/>
      <c r="V86" s="188"/>
    </row>
    <row r="87" spans="1:22" ht="24.75" customHeight="1">
      <c r="A87" s="838"/>
      <c r="B87" s="95">
        <v>20</v>
      </c>
      <c r="C87" s="95" t="s">
        <v>192</v>
      </c>
      <c r="D87" s="175" t="s">
        <v>414</v>
      </c>
      <c r="E87" s="176" t="s">
        <v>415</v>
      </c>
      <c r="F87" s="177" t="s">
        <v>416</v>
      </c>
      <c r="G87" s="178" t="s">
        <v>417</v>
      </c>
      <c r="H87" s="179">
        <v>9001</v>
      </c>
      <c r="I87" s="180" t="s">
        <v>403</v>
      </c>
      <c r="J87" s="167" t="s">
        <v>409</v>
      </c>
      <c r="K87" s="181" t="s">
        <v>410</v>
      </c>
      <c r="L87" s="169" t="s">
        <v>411</v>
      </c>
      <c r="M87" s="182">
        <v>5000003</v>
      </c>
      <c r="N87" s="182" t="s">
        <v>418</v>
      </c>
      <c r="O87" s="182" t="s">
        <v>413</v>
      </c>
      <c r="P87" s="841"/>
      <c r="Q87" s="183"/>
      <c r="R87" s="184"/>
      <c r="S87" s="185"/>
      <c r="T87" s="186"/>
      <c r="U87" s="187"/>
      <c r="V87" s="188"/>
    </row>
    <row r="88" spans="1:22" ht="24.75" customHeight="1">
      <c r="A88" s="838"/>
      <c r="B88" s="95">
        <v>20</v>
      </c>
      <c r="C88" s="95" t="s">
        <v>192</v>
      </c>
      <c r="D88" s="175" t="s">
        <v>414</v>
      </c>
      <c r="E88" s="176" t="s">
        <v>415</v>
      </c>
      <c r="F88" s="189" t="s">
        <v>416</v>
      </c>
      <c r="G88" s="190" t="s">
        <v>417</v>
      </c>
      <c r="H88" s="179">
        <v>9001</v>
      </c>
      <c r="I88" s="180" t="s">
        <v>403</v>
      </c>
      <c r="J88" s="167" t="s">
        <v>409</v>
      </c>
      <c r="K88" s="181" t="s">
        <v>410</v>
      </c>
      <c r="L88" s="169" t="s">
        <v>411</v>
      </c>
      <c r="M88" s="191">
        <v>5000003</v>
      </c>
      <c r="N88" s="191" t="s">
        <v>418</v>
      </c>
      <c r="O88" s="191" t="s">
        <v>413</v>
      </c>
      <c r="P88" s="192">
        <v>1267357</v>
      </c>
      <c r="Q88" s="183"/>
      <c r="R88" s="184"/>
      <c r="S88" s="185"/>
      <c r="T88" s="186"/>
      <c r="U88" s="187"/>
      <c r="V88" s="188"/>
    </row>
    <row r="89" spans="1:22" ht="25.5">
      <c r="A89" s="838"/>
      <c r="B89" s="95">
        <v>20</v>
      </c>
      <c r="C89" s="95" t="s">
        <v>192</v>
      </c>
      <c r="D89" s="175" t="s">
        <v>414</v>
      </c>
      <c r="E89" s="176" t="s">
        <v>415</v>
      </c>
      <c r="F89" s="189" t="s">
        <v>416</v>
      </c>
      <c r="G89" s="190" t="s">
        <v>417</v>
      </c>
      <c r="H89" s="179" t="s">
        <v>408</v>
      </c>
      <c r="I89" s="180" t="s">
        <v>403</v>
      </c>
      <c r="J89" s="167" t="s">
        <v>409</v>
      </c>
      <c r="K89" s="181" t="s">
        <v>410</v>
      </c>
      <c r="L89" s="169" t="s">
        <v>411</v>
      </c>
      <c r="M89" s="191">
        <v>5000004</v>
      </c>
      <c r="N89" s="191" t="s">
        <v>419</v>
      </c>
      <c r="O89" s="191" t="s">
        <v>413</v>
      </c>
      <c r="P89" s="193">
        <v>12</v>
      </c>
      <c r="Q89" s="183"/>
      <c r="R89" s="184"/>
      <c r="S89" s="185"/>
      <c r="T89" s="186"/>
      <c r="U89" s="187"/>
      <c r="V89" s="188"/>
    </row>
    <row r="90" spans="1:22" ht="25.5">
      <c r="A90" s="838"/>
      <c r="B90" s="95">
        <v>20</v>
      </c>
      <c r="C90" s="95" t="s">
        <v>192</v>
      </c>
      <c r="D90" s="194" t="s">
        <v>193</v>
      </c>
      <c r="E90" s="176" t="s">
        <v>420</v>
      </c>
      <c r="F90" s="195" t="s">
        <v>421</v>
      </c>
      <c r="G90" s="196" t="s">
        <v>214</v>
      </c>
      <c r="H90" s="179" t="s">
        <v>408</v>
      </c>
      <c r="I90" s="180" t="s">
        <v>403</v>
      </c>
      <c r="J90" s="167" t="s">
        <v>409</v>
      </c>
      <c r="K90" s="181" t="s">
        <v>410</v>
      </c>
      <c r="L90" s="197" t="s">
        <v>422</v>
      </c>
      <c r="M90" s="191">
        <v>5000446</v>
      </c>
      <c r="N90" s="191" t="s">
        <v>423</v>
      </c>
      <c r="O90" s="198" t="s">
        <v>422</v>
      </c>
      <c r="P90" s="193">
        <v>36370</v>
      </c>
      <c r="Q90" s="183"/>
      <c r="R90" s="184"/>
      <c r="S90" s="185"/>
      <c r="T90" s="186"/>
      <c r="U90" s="187"/>
      <c r="V90" s="188"/>
    </row>
    <row r="91" spans="1:22" ht="25.5">
      <c r="A91" s="838"/>
      <c r="B91" s="95">
        <v>20</v>
      </c>
      <c r="C91" s="95" t="s">
        <v>192</v>
      </c>
      <c r="D91" s="199" t="s">
        <v>273</v>
      </c>
      <c r="E91" s="200" t="s">
        <v>274</v>
      </c>
      <c r="F91" s="189" t="s">
        <v>424</v>
      </c>
      <c r="G91" s="190" t="s">
        <v>425</v>
      </c>
      <c r="H91" s="179" t="s">
        <v>408</v>
      </c>
      <c r="I91" s="180" t="s">
        <v>403</v>
      </c>
      <c r="J91" s="167" t="s">
        <v>409</v>
      </c>
      <c r="K91" s="181" t="s">
        <v>410</v>
      </c>
      <c r="L91" s="201" t="s">
        <v>411</v>
      </c>
      <c r="M91" s="191">
        <v>5000005</v>
      </c>
      <c r="N91" s="191" t="s">
        <v>426</v>
      </c>
      <c r="O91" s="191" t="s">
        <v>413</v>
      </c>
      <c r="P91" s="193">
        <v>19</v>
      </c>
      <c r="Q91" s="183"/>
      <c r="R91" s="184"/>
      <c r="S91" s="185"/>
      <c r="T91" s="186"/>
      <c r="U91" s="187"/>
      <c r="V91" s="188"/>
    </row>
    <row r="92" spans="1:22" ht="25.5">
      <c r="A92" s="838"/>
      <c r="B92" s="95">
        <v>20</v>
      </c>
      <c r="C92" s="95" t="s">
        <v>192</v>
      </c>
      <c r="D92" s="175" t="s">
        <v>414</v>
      </c>
      <c r="E92" s="176" t="s">
        <v>415</v>
      </c>
      <c r="F92" s="189" t="s">
        <v>427</v>
      </c>
      <c r="G92" s="190" t="s">
        <v>428</v>
      </c>
      <c r="H92" s="179" t="s">
        <v>408</v>
      </c>
      <c r="I92" s="180" t="s">
        <v>403</v>
      </c>
      <c r="J92" s="167" t="s">
        <v>409</v>
      </c>
      <c r="K92" s="181" t="s">
        <v>410</v>
      </c>
      <c r="L92" s="201" t="s">
        <v>411</v>
      </c>
      <c r="M92" s="191">
        <v>5000006</v>
      </c>
      <c r="N92" s="191" t="s">
        <v>429</v>
      </c>
      <c r="O92" s="191" t="s">
        <v>413</v>
      </c>
      <c r="P92" s="193">
        <v>26</v>
      </c>
      <c r="Q92" s="183"/>
      <c r="R92" s="184"/>
      <c r="S92" s="185"/>
      <c r="T92" s="186"/>
      <c r="U92" s="187"/>
      <c r="V92" s="188"/>
    </row>
    <row r="93" spans="1:22" ht="38.25">
      <c r="A93" s="838"/>
      <c r="B93" s="95">
        <v>20</v>
      </c>
      <c r="C93" s="95" t="s">
        <v>192</v>
      </c>
      <c r="D93" s="194" t="s">
        <v>193</v>
      </c>
      <c r="E93" s="176" t="s">
        <v>420</v>
      </c>
      <c r="F93" s="202" t="s">
        <v>430</v>
      </c>
      <c r="G93" s="190" t="s">
        <v>431</v>
      </c>
      <c r="H93" s="179" t="s">
        <v>408</v>
      </c>
      <c r="I93" s="180" t="s">
        <v>403</v>
      </c>
      <c r="J93" s="167" t="s">
        <v>409</v>
      </c>
      <c r="K93" s="181" t="s">
        <v>410</v>
      </c>
      <c r="L93" s="201" t="s">
        <v>432</v>
      </c>
      <c r="M93" s="191">
        <v>5000510</v>
      </c>
      <c r="N93" s="203" t="s">
        <v>433</v>
      </c>
      <c r="O93" s="204" t="s">
        <v>432</v>
      </c>
      <c r="P93" s="193">
        <v>292706</v>
      </c>
      <c r="Q93" s="183"/>
      <c r="R93" s="184"/>
      <c r="S93" s="185"/>
      <c r="T93" s="186"/>
      <c r="U93" s="187"/>
      <c r="V93" s="188"/>
    </row>
    <row r="94" spans="1:22" ht="25.5">
      <c r="A94" s="838"/>
      <c r="B94" s="95">
        <v>24</v>
      </c>
      <c r="C94" s="95" t="s">
        <v>434</v>
      </c>
      <c r="D94" s="205" t="s">
        <v>435</v>
      </c>
      <c r="E94" s="206" t="s">
        <v>436</v>
      </c>
      <c r="F94" s="205" t="s">
        <v>437</v>
      </c>
      <c r="G94" s="206" t="s">
        <v>438</v>
      </c>
      <c r="H94" s="179" t="s">
        <v>408</v>
      </c>
      <c r="I94" s="180" t="s">
        <v>403</v>
      </c>
      <c r="J94" s="167" t="s">
        <v>409</v>
      </c>
      <c r="K94" s="181" t="s">
        <v>410</v>
      </c>
      <c r="L94" s="201" t="s">
        <v>439</v>
      </c>
      <c r="M94" s="191">
        <v>5001210</v>
      </c>
      <c r="N94" s="191" t="s">
        <v>440</v>
      </c>
      <c r="O94" s="201" t="s">
        <v>439</v>
      </c>
      <c r="P94" s="193">
        <v>12</v>
      </c>
      <c r="Q94" s="183"/>
      <c r="R94" s="184"/>
      <c r="S94" s="185"/>
      <c r="T94" s="186"/>
      <c r="U94" s="187"/>
      <c r="V94" s="188"/>
    </row>
    <row r="95" spans="1:22" ht="25.5">
      <c r="A95" s="838"/>
      <c r="B95" s="95">
        <v>20</v>
      </c>
      <c r="C95" s="95" t="s">
        <v>192</v>
      </c>
      <c r="D95" s="194" t="s">
        <v>193</v>
      </c>
      <c r="E95" s="176" t="s">
        <v>420</v>
      </c>
      <c r="F95" s="207" t="s">
        <v>195</v>
      </c>
      <c r="G95" s="182" t="s">
        <v>196</v>
      </c>
      <c r="H95" s="179" t="s">
        <v>408</v>
      </c>
      <c r="I95" s="180" t="s">
        <v>403</v>
      </c>
      <c r="J95" s="167" t="s">
        <v>409</v>
      </c>
      <c r="K95" s="181" t="s">
        <v>410</v>
      </c>
      <c r="L95" s="208" t="s">
        <v>237</v>
      </c>
      <c r="M95" s="209">
        <v>5001562</v>
      </c>
      <c r="N95" s="140" t="s">
        <v>441</v>
      </c>
      <c r="O95" s="208" t="s">
        <v>237</v>
      </c>
      <c r="P95" s="842">
        <v>65411</v>
      </c>
      <c r="Q95" s="210"/>
      <c r="R95" s="211"/>
      <c r="S95" s="185"/>
      <c r="T95" s="186"/>
      <c r="U95" s="187"/>
      <c r="V95" s="188"/>
    </row>
    <row r="96" spans="1:22" ht="25.5">
      <c r="A96" s="838"/>
      <c r="B96" s="95">
        <v>20</v>
      </c>
      <c r="C96" s="95" t="s">
        <v>192</v>
      </c>
      <c r="D96" s="194" t="s">
        <v>193</v>
      </c>
      <c r="E96" s="176" t="s">
        <v>420</v>
      </c>
      <c r="F96" s="207" t="s">
        <v>195</v>
      </c>
      <c r="G96" s="182" t="s">
        <v>196</v>
      </c>
      <c r="H96" s="179" t="s">
        <v>408</v>
      </c>
      <c r="I96" s="180" t="s">
        <v>403</v>
      </c>
      <c r="J96" s="167" t="s">
        <v>409</v>
      </c>
      <c r="K96" s="181" t="s">
        <v>410</v>
      </c>
      <c r="L96" s="208" t="s">
        <v>237</v>
      </c>
      <c r="M96" s="209">
        <v>5001562</v>
      </c>
      <c r="N96" s="140" t="s">
        <v>441</v>
      </c>
      <c r="O96" s="208" t="s">
        <v>237</v>
      </c>
      <c r="P96" s="843"/>
      <c r="Q96" s="210"/>
      <c r="R96" s="211"/>
      <c r="S96" s="185"/>
      <c r="T96" s="186"/>
      <c r="U96" s="187"/>
      <c r="V96" s="188"/>
    </row>
    <row r="97" spans="1:22" ht="25.5">
      <c r="A97" s="838"/>
      <c r="B97" s="95">
        <v>20</v>
      </c>
      <c r="C97" s="95" t="s">
        <v>192</v>
      </c>
      <c r="D97" s="194" t="s">
        <v>193</v>
      </c>
      <c r="E97" s="176" t="s">
        <v>420</v>
      </c>
      <c r="F97" s="212" t="s">
        <v>421</v>
      </c>
      <c r="G97" s="182" t="s">
        <v>214</v>
      </c>
      <c r="H97" s="179" t="s">
        <v>408</v>
      </c>
      <c r="I97" s="180" t="s">
        <v>403</v>
      </c>
      <c r="J97" s="213" t="s">
        <v>409</v>
      </c>
      <c r="K97" s="181" t="s">
        <v>410</v>
      </c>
      <c r="L97" s="208" t="s">
        <v>237</v>
      </c>
      <c r="M97" s="209">
        <v>5001562</v>
      </c>
      <c r="N97" s="140" t="s">
        <v>442</v>
      </c>
      <c r="O97" s="208" t="s">
        <v>237</v>
      </c>
      <c r="P97" s="842">
        <v>126301</v>
      </c>
      <c r="Q97" s="210"/>
      <c r="R97" s="211"/>
      <c r="S97" s="185"/>
      <c r="T97" s="186"/>
      <c r="U97" s="187"/>
      <c r="V97" s="188"/>
    </row>
    <row r="98" spans="1:22" ht="25.5">
      <c r="A98" s="838"/>
      <c r="B98" s="95">
        <v>20</v>
      </c>
      <c r="C98" s="95" t="s">
        <v>192</v>
      </c>
      <c r="D98" s="194" t="s">
        <v>193</v>
      </c>
      <c r="E98" s="176" t="s">
        <v>420</v>
      </c>
      <c r="F98" s="212" t="s">
        <v>421</v>
      </c>
      <c r="G98" s="182" t="s">
        <v>214</v>
      </c>
      <c r="H98" s="179" t="s">
        <v>408</v>
      </c>
      <c r="I98" s="180" t="s">
        <v>403</v>
      </c>
      <c r="J98" s="213" t="s">
        <v>409</v>
      </c>
      <c r="K98" s="181" t="s">
        <v>410</v>
      </c>
      <c r="L98" s="208" t="s">
        <v>237</v>
      </c>
      <c r="M98" s="209">
        <v>5001562</v>
      </c>
      <c r="N98" s="140" t="s">
        <v>442</v>
      </c>
      <c r="O98" s="208" t="s">
        <v>237</v>
      </c>
      <c r="P98" s="843"/>
      <c r="Q98" s="210"/>
      <c r="R98" s="211"/>
      <c r="S98" s="185"/>
      <c r="T98" s="186"/>
      <c r="U98" s="187"/>
      <c r="V98" s="188"/>
    </row>
    <row r="99" spans="1:22" ht="27">
      <c r="A99" s="838"/>
      <c r="B99" s="95">
        <v>20</v>
      </c>
      <c r="C99" s="95" t="s">
        <v>192</v>
      </c>
      <c r="D99" s="194" t="s">
        <v>193</v>
      </c>
      <c r="E99" s="176" t="s">
        <v>420</v>
      </c>
      <c r="F99" s="194" t="s">
        <v>421</v>
      </c>
      <c r="G99" s="191" t="s">
        <v>214</v>
      </c>
      <c r="H99" s="179" t="s">
        <v>408</v>
      </c>
      <c r="I99" s="180" t="s">
        <v>403</v>
      </c>
      <c r="J99" s="167" t="s">
        <v>409</v>
      </c>
      <c r="K99" s="181" t="s">
        <v>410</v>
      </c>
      <c r="L99" s="208" t="s">
        <v>237</v>
      </c>
      <c r="M99" s="214">
        <v>5001566</v>
      </c>
      <c r="N99" s="136" t="s">
        <v>443</v>
      </c>
      <c r="O99" s="208" t="s">
        <v>237</v>
      </c>
      <c r="P99" s="844">
        <v>132456</v>
      </c>
      <c r="Q99" s="215"/>
      <c r="R99" s="211"/>
      <c r="S99" s="185"/>
      <c r="T99" s="186"/>
      <c r="U99" s="187"/>
      <c r="V99" s="188"/>
    </row>
    <row r="100" spans="1:22" ht="27">
      <c r="A100" s="838"/>
      <c r="B100" s="95">
        <v>20</v>
      </c>
      <c r="C100" s="95" t="s">
        <v>192</v>
      </c>
      <c r="D100" s="194" t="s">
        <v>193</v>
      </c>
      <c r="E100" s="176" t="s">
        <v>420</v>
      </c>
      <c r="F100" s="194" t="s">
        <v>421</v>
      </c>
      <c r="G100" s="191" t="s">
        <v>214</v>
      </c>
      <c r="H100" s="179" t="s">
        <v>408</v>
      </c>
      <c r="I100" s="180" t="s">
        <v>403</v>
      </c>
      <c r="J100" s="167" t="s">
        <v>409</v>
      </c>
      <c r="K100" s="181" t="s">
        <v>410</v>
      </c>
      <c r="L100" s="208" t="s">
        <v>237</v>
      </c>
      <c r="M100" s="214">
        <v>5001566</v>
      </c>
      <c r="N100" s="136" t="s">
        <v>443</v>
      </c>
      <c r="O100" s="208" t="s">
        <v>237</v>
      </c>
      <c r="P100" s="844"/>
      <c r="Q100" s="215"/>
      <c r="R100" s="211"/>
      <c r="S100" s="185"/>
      <c r="T100" s="186"/>
      <c r="U100" s="187"/>
      <c r="V100" s="188"/>
    </row>
    <row r="101" spans="1:22" ht="27">
      <c r="A101" s="838"/>
      <c r="B101" s="95">
        <v>20</v>
      </c>
      <c r="C101" s="95" t="s">
        <v>192</v>
      </c>
      <c r="D101" s="194" t="s">
        <v>193</v>
      </c>
      <c r="E101" s="176" t="s">
        <v>420</v>
      </c>
      <c r="F101" s="194" t="s">
        <v>421</v>
      </c>
      <c r="G101" s="191" t="s">
        <v>214</v>
      </c>
      <c r="H101" s="179" t="s">
        <v>408</v>
      </c>
      <c r="I101" s="180" t="s">
        <v>403</v>
      </c>
      <c r="J101" s="167" t="s">
        <v>409</v>
      </c>
      <c r="K101" s="181" t="s">
        <v>410</v>
      </c>
      <c r="L101" s="208" t="s">
        <v>237</v>
      </c>
      <c r="M101" s="214">
        <v>5001566</v>
      </c>
      <c r="N101" s="136" t="s">
        <v>443</v>
      </c>
      <c r="O101" s="208" t="s">
        <v>237</v>
      </c>
      <c r="P101" s="844"/>
      <c r="Q101" s="215"/>
      <c r="R101" s="211"/>
      <c r="S101" s="185"/>
      <c r="T101" s="186"/>
      <c r="U101" s="187"/>
      <c r="V101" s="188"/>
    </row>
    <row r="102" spans="1:22" ht="27">
      <c r="A102" s="838"/>
      <c r="B102" s="95">
        <v>20</v>
      </c>
      <c r="C102" s="95" t="s">
        <v>192</v>
      </c>
      <c r="D102" s="194" t="s">
        <v>193</v>
      </c>
      <c r="E102" s="176" t="s">
        <v>420</v>
      </c>
      <c r="F102" s="194" t="s">
        <v>421</v>
      </c>
      <c r="G102" s="191" t="s">
        <v>214</v>
      </c>
      <c r="H102" s="179" t="s">
        <v>408</v>
      </c>
      <c r="I102" s="180" t="s">
        <v>403</v>
      </c>
      <c r="J102" s="167" t="s">
        <v>409</v>
      </c>
      <c r="K102" s="181" t="s">
        <v>410</v>
      </c>
      <c r="L102" s="208" t="s">
        <v>237</v>
      </c>
      <c r="M102" s="214">
        <v>5001566</v>
      </c>
      <c r="N102" s="136" t="s">
        <v>443</v>
      </c>
      <c r="O102" s="208" t="s">
        <v>237</v>
      </c>
      <c r="P102" s="844"/>
      <c r="Q102" s="215"/>
      <c r="R102" s="211"/>
      <c r="S102" s="185"/>
      <c r="T102" s="186"/>
      <c r="U102" s="187"/>
      <c r="V102" s="188"/>
    </row>
    <row r="103" spans="1:22" ht="27">
      <c r="A103" s="838"/>
      <c r="B103" s="95">
        <v>20</v>
      </c>
      <c r="C103" s="95" t="s">
        <v>192</v>
      </c>
      <c r="D103" s="194" t="s">
        <v>193</v>
      </c>
      <c r="E103" s="176" t="s">
        <v>420</v>
      </c>
      <c r="F103" s="194" t="s">
        <v>421</v>
      </c>
      <c r="G103" s="191" t="s">
        <v>214</v>
      </c>
      <c r="H103" s="179" t="s">
        <v>408</v>
      </c>
      <c r="I103" s="180" t="s">
        <v>403</v>
      </c>
      <c r="J103" s="167" t="s">
        <v>409</v>
      </c>
      <c r="K103" s="181" t="s">
        <v>410</v>
      </c>
      <c r="L103" s="208" t="s">
        <v>237</v>
      </c>
      <c r="M103" s="214">
        <v>5001566</v>
      </c>
      <c r="N103" s="136" t="s">
        <v>443</v>
      </c>
      <c r="O103" s="208" t="s">
        <v>237</v>
      </c>
      <c r="P103" s="844"/>
      <c r="Q103" s="215"/>
      <c r="R103" s="211"/>
      <c r="S103" s="185"/>
      <c r="T103" s="186"/>
      <c r="U103" s="187"/>
      <c r="V103" s="188"/>
    </row>
    <row r="104" spans="1:22" ht="27">
      <c r="A104" s="838"/>
      <c r="B104" s="95">
        <v>20</v>
      </c>
      <c r="C104" s="95" t="s">
        <v>192</v>
      </c>
      <c r="D104" s="194" t="s">
        <v>193</v>
      </c>
      <c r="E104" s="176" t="s">
        <v>420</v>
      </c>
      <c r="F104" s="194" t="s">
        <v>421</v>
      </c>
      <c r="G104" s="191" t="s">
        <v>214</v>
      </c>
      <c r="H104" s="179" t="s">
        <v>408</v>
      </c>
      <c r="I104" s="180" t="s">
        <v>403</v>
      </c>
      <c r="J104" s="167" t="s">
        <v>409</v>
      </c>
      <c r="K104" s="181" t="s">
        <v>410</v>
      </c>
      <c r="L104" s="208" t="s">
        <v>237</v>
      </c>
      <c r="M104" s="214">
        <v>5001566</v>
      </c>
      <c r="N104" s="136" t="s">
        <v>443</v>
      </c>
      <c r="O104" s="208" t="s">
        <v>237</v>
      </c>
      <c r="P104" s="844"/>
      <c r="Q104" s="215"/>
      <c r="R104" s="211"/>
      <c r="S104" s="185"/>
      <c r="T104" s="186"/>
      <c r="U104" s="187"/>
      <c r="V104" s="188"/>
    </row>
    <row r="105" spans="1:22" ht="27">
      <c r="A105" s="838"/>
      <c r="B105" s="95">
        <v>20</v>
      </c>
      <c r="C105" s="95" t="s">
        <v>192</v>
      </c>
      <c r="D105" s="194" t="s">
        <v>193</v>
      </c>
      <c r="E105" s="176" t="s">
        <v>420</v>
      </c>
      <c r="F105" s="194" t="s">
        <v>421</v>
      </c>
      <c r="G105" s="191" t="s">
        <v>214</v>
      </c>
      <c r="H105" s="179" t="s">
        <v>408</v>
      </c>
      <c r="I105" s="180" t="s">
        <v>403</v>
      </c>
      <c r="J105" s="167" t="s">
        <v>409</v>
      </c>
      <c r="K105" s="181" t="s">
        <v>410</v>
      </c>
      <c r="L105" s="208" t="s">
        <v>237</v>
      </c>
      <c r="M105" s="214">
        <v>5001566</v>
      </c>
      <c r="N105" s="136" t="s">
        <v>443</v>
      </c>
      <c r="O105" s="208" t="s">
        <v>237</v>
      </c>
      <c r="P105" s="844"/>
      <c r="Q105" s="215"/>
      <c r="R105" s="211"/>
      <c r="S105" s="185"/>
      <c r="T105" s="186"/>
      <c r="U105" s="187"/>
      <c r="V105" s="188"/>
    </row>
    <row r="106" spans="1:22" ht="27">
      <c r="A106" s="838"/>
      <c r="B106" s="95">
        <v>20</v>
      </c>
      <c r="C106" s="95" t="s">
        <v>192</v>
      </c>
      <c r="D106" s="194" t="s">
        <v>193</v>
      </c>
      <c r="E106" s="176" t="s">
        <v>420</v>
      </c>
      <c r="F106" s="194" t="s">
        <v>421</v>
      </c>
      <c r="G106" s="191" t="s">
        <v>214</v>
      </c>
      <c r="H106" s="179" t="s">
        <v>408</v>
      </c>
      <c r="I106" s="180" t="s">
        <v>403</v>
      </c>
      <c r="J106" s="167" t="s">
        <v>409</v>
      </c>
      <c r="K106" s="181" t="s">
        <v>410</v>
      </c>
      <c r="L106" s="208" t="s">
        <v>237</v>
      </c>
      <c r="M106" s="214">
        <v>5001566</v>
      </c>
      <c r="N106" s="136" t="s">
        <v>443</v>
      </c>
      <c r="O106" s="208" t="s">
        <v>237</v>
      </c>
      <c r="P106" s="844"/>
      <c r="Q106" s="215"/>
      <c r="R106" s="211"/>
      <c r="S106" s="185"/>
      <c r="T106" s="186"/>
      <c r="U106" s="187"/>
      <c r="V106" s="188"/>
    </row>
    <row r="107" spans="1:22" ht="27">
      <c r="A107" s="838"/>
      <c r="B107" s="95">
        <v>20</v>
      </c>
      <c r="C107" s="95" t="s">
        <v>192</v>
      </c>
      <c r="D107" s="194" t="s">
        <v>193</v>
      </c>
      <c r="E107" s="176" t="s">
        <v>420</v>
      </c>
      <c r="F107" s="194" t="s">
        <v>421</v>
      </c>
      <c r="G107" s="191" t="s">
        <v>214</v>
      </c>
      <c r="H107" s="179" t="s">
        <v>408</v>
      </c>
      <c r="I107" s="180" t="s">
        <v>403</v>
      </c>
      <c r="J107" s="167" t="s">
        <v>409</v>
      </c>
      <c r="K107" s="181" t="s">
        <v>410</v>
      </c>
      <c r="L107" s="208" t="s">
        <v>237</v>
      </c>
      <c r="M107" s="214">
        <v>5001566</v>
      </c>
      <c r="N107" s="136" t="s">
        <v>443</v>
      </c>
      <c r="O107" s="208" t="s">
        <v>237</v>
      </c>
      <c r="P107" s="844"/>
      <c r="Q107" s="215"/>
      <c r="R107" s="211"/>
      <c r="S107" s="185"/>
      <c r="T107" s="186"/>
      <c r="U107" s="187"/>
      <c r="V107" s="188"/>
    </row>
    <row r="108" spans="1:22" ht="27">
      <c r="A108" s="838"/>
      <c r="B108" s="95">
        <v>20</v>
      </c>
      <c r="C108" s="95" t="s">
        <v>192</v>
      </c>
      <c r="D108" s="194" t="s">
        <v>193</v>
      </c>
      <c r="E108" s="176" t="s">
        <v>420</v>
      </c>
      <c r="F108" s="194" t="s">
        <v>421</v>
      </c>
      <c r="G108" s="191" t="s">
        <v>214</v>
      </c>
      <c r="H108" s="179" t="s">
        <v>408</v>
      </c>
      <c r="I108" s="180" t="s">
        <v>403</v>
      </c>
      <c r="J108" s="167" t="s">
        <v>409</v>
      </c>
      <c r="K108" s="181" t="s">
        <v>410</v>
      </c>
      <c r="L108" s="208" t="s">
        <v>237</v>
      </c>
      <c r="M108" s="214">
        <v>5001566</v>
      </c>
      <c r="N108" s="136" t="s">
        <v>443</v>
      </c>
      <c r="O108" s="208" t="s">
        <v>237</v>
      </c>
      <c r="P108" s="844"/>
      <c r="Q108" s="216"/>
      <c r="R108" s="217"/>
      <c r="S108" s="218"/>
      <c r="T108" s="218"/>
      <c r="U108" s="218"/>
      <c r="V108" s="219"/>
    </row>
    <row r="109" spans="1:22" ht="27.75" thickBot="1">
      <c r="A109" s="838"/>
      <c r="B109" s="95">
        <v>20</v>
      </c>
      <c r="C109" s="95" t="s">
        <v>192</v>
      </c>
      <c r="D109" s="194" t="s">
        <v>193</v>
      </c>
      <c r="E109" s="176" t="s">
        <v>420</v>
      </c>
      <c r="F109" s="194" t="s">
        <v>421</v>
      </c>
      <c r="G109" s="191" t="s">
        <v>214</v>
      </c>
      <c r="H109" s="179" t="s">
        <v>408</v>
      </c>
      <c r="I109" s="180" t="s">
        <v>403</v>
      </c>
      <c r="J109" s="167" t="s">
        <v>409</v>
      </c>
      <c r="K109" s="181" t="s">
        <v>410</v>
      </c>
      <c r="L109" s="208" t="s">
        <v>237</v>
      </c>
      <c r="M109" s="214">
        <v>5001566</v>
      </c>
      <c r="N109" s="136" t="s">
        <v>443</v>
      </c>
      <c r="O109" s="208" t="s">
        <v>237</v>
      </c>
      <c r="P109" s="845"/>
      <c r="Q109" s="216"/>
      <c r="R109" s="217"/>
      <c r="S109" s="218"/>
      <c r="T109" s="218"/>
      <c r="U109" s="218"/>
      <c r="V109" s="220"/>
    </row>
    <row r="110" spans="1:22" ht="52.5" thickTop="1" thickBot="1">
      <c r="A110" s="829" t="s">
        <v>444</v>
      </c>
      <c r="B110" s="221">
        <v>20</v>
      </c>
      <c r="C110" s="222" t="s">
        <v>192</v>
      </c>
      <c r="D110" s="223" t="s">
        <v>414</v>
      </c>
      <c r="E110" s="224" t="s">
        <v>415</v>
      </c>
      <c r="F110" s="225" t="s">
        <v>445</v>
      </c>
      <c r="G110" s="226" t="s">
        <v>446</v>
      </c>
      <c r="H110" s="227" t="s">
        <v>447</v>
      </c>
      <c r="I110" s="227" t="s">
        <v>444</v>
      </c>
      <c r="J110" s="228" t="s">
        <v>409</v>
      </c>
      <c r="K110" s="229" t="s">
        <v>410</v>
      </c>
      <c r="L110" s="230" t="s">
        <v>411</v>
      </c>
      <c r="M110" s="226">
        <v>5000538</v>
      </c>
      <c r="N110" s="226" t="s">
        <v>448</v>
      </c>
      <c r="O110" s="230" t="s">
        <v>411</v>
      </c>
      <c r="P110" s="231">
        <v>12</v>
      </c>
      <c r="Q110" s="232"/>
      <c r="R110" s="233"/>
      <c r="S110" s="234"/>
      <c r="T110" s="235"/>
      <c r="U110" s="236"/>
      <c r="V110" s="237"/>
    </row>
    <row r="111" spans="1:22" ht="39" thickTop="1">
      <c r="A111" s="830"/>
      <c r="B111" s="95">
        <v>20</v>
      </c>
      <c r="C111" s="95" t="s">
        <v>192</v>
      </c>
      <c r="D111" s="238" t="s">
        <v>193</v>
      </c>
      <c r="E111" s="239" t="s">
        <v>420</v>
      </c>
      <c r="F111" s="238" t="s">
        <v>421</v>
      </c>
      <c r="G111" s="240" t="s">
        <v>214</v>
      </c>
      <c r="H111" s="241">
        <v>9002</v>
      </c>
      <c r="I111" s="241" t="s">
        <v>444</v>
      </c>
      <c r="J111" s="213" t="s">
        <v>409</v>
      </c>
      <c r="K111" s="242" t="s">
        <v>410</v>
      </c>
      <c r="L111" s="119" t="s">
        <v>411</v>
      </c>
      <c r="M111" s="176">
        <v>5000859</v>
      </c>
      <c r="N111" s="176" t="s">
        <v>449</v>
      </c>
      <c r="O111" s="243" t="s">
        <v>411</v>
      </c>
      <c r="P111" s="244">
        <v>49</v>
      </c>
      <c r="Q111" s="245"/>
      <c r="R111" s="246"/>
      <c r="S111" s="185"/>
      <c r="T111" s="186"/>
      <c r="U111" s="187"/>
      <c r="V111" s="188"/>
    </row>
    <row r="112" spans="1:22" ht="38.25">
      <c r="A112" s="830"/>
      <c r="B112" s="95">
        <v>20</v>
      </c>
      <c r="C112" s="95" t="s">
        <v>192</v>
      </c>
      <c r="D112" s="96" t="s">
        <v>450</v>
      </c>
      <c r="E112" s="95" t="s">
        <v>451</v>
      </c>
      <c r="F112" s="96" t="s">
        <v>452</v>
      </c>
      <c r="G112" s="200" t="s">
        <v>453</v>
      </c>
      <c r="H112" s="241">
        <v>9002</v>
      </c>
      <c r="I112" s="241" t="s">
        <v>444</v>
      </c>
      <c r="J112" s="167" t="s">
        <v>409</v>
      </c>
      <c r="K112" s="242" t="s">
        <v>410</v>
      </c>
      <c r="L112" s="247" t="s">
        <v>237</v>
      </c>
      <c r="M112" s="200">
        <v>5001060</v>
      </c>
      <c r="N112" s="248" t="s">
        <v>454</v>
      </c>
      <c r="O112" s="247" t="s">
        <v>237</v>
      </c>
      <c r="P112" s="249">
        <v>120</v>
      </c>
      <c r="Q112" s="245"/>
      <c r="R112" s="246"/>
      <c r="S112" s="185"/>
      <c r="T112" s="186"/>
      <c r="U112" s="187"/>
      <c r="V112" s="188"/>
    </row>
    <row r="113" spans="1:22" ht="38.25">
      <c r="A113" s="830"/>
      <c r="B113" s="95">
        <v>23</v>
      </c>
      <c r="C113" s="95" t="s">
        <v>455</v>
      </c>
      <c r="D113" s="96" t="s">
        <v>450</v>
      </c>
      <c r="E113" s="95" t="s">
        <v>451</v>
      </c>
      <c r="F113" s="96" t="s">
        <v>452</v>
      </c>
      <c r="G113" s="200" t="s">
        <v>453</v>
      </c>
      <c r="H113" s="241">
        <v>9002</v>
      </c>
      <c r="I113" s="241" t="s">
        <v>444</v>
      </c>
      <c r="J113" s="167" t="s">
        <v>409</v>
      </c>
      <c r="K113" s="242" t="s">
        <v>410</v>
      </c>
      <c r="L113" s="247" t="s">
        <v>237</v>
      </c>
      <c r="M113" s="200">
        <v>5001060</v>
      </c>
      <c r="N113" s="248" t="s">
        <v>456</v>
      </c>
      <c r="O113" s="247" t="s">
        <v>237</v>
      </c>
      <c r="P113" s="249">
        <v>80600</v>
      </c>
      <c r="Q113" s="245"/>
      <c r="R113" s="246"/>
      <c r="S113" s="185"/>
      <c r="T113" s="186"/>
      <c r="U113" s="187"/>
      <c r="V113" s="188"/>
    </row>
    <row r="114" spans="1:22" ht="25.5">
      <c r="A114" s="830"/>
      <c r="B114" s="95">
        <v>20</v>
      </c>
      <c r="C114" s="95" t="s">
        <v>192</v>
      </c>
      <c r="D114" s="238" t="s">
        <v>193</v>
      </c>
      <c r="E114" s="239" t="s">
        <v>420</v>
      </c>
      <c r="F114" s="238" t="s">
        <v>421</v>
      </c>
      <c r="G114" s="240" t="s">
        <v>214</v>
      </c>
      <c r="H114" s="241">
        <v>9002</v>
      </c>
      <c r="I114" s="241" t="s">
        <v>444</v>
      </c>
      <c r="J114" s="167" t="s">
        <v>409</v>
      </c>
      <c r="K114" s="242" t="s">
        <v>410</v>
      </c>
      <c r="L114" s="200" t="s">
        <v>411</v>
      </c>
      <c r="M114" s="200">
        <v>5001195</v>
      </c>
      <c r="N114" s="200" t="s">
        <v>457</v>
      </c>
      <c r="O114" s="247" t="s">
        <v>413</v>
      </c>
      <c r="P114" s="249">
        <v>3252</v>
      </c>
      <c r="Q114" s="245"/>
      <c r="R114" s="246"/>
      <c r="S114" s="185"/>
      <c r="T114" s="186"/>
      <c r="U114" s="187"/>
      <c r="V114" s="188"/>
    </row>
    <row r="115" spans="1:22" ht="38.25">
      <c r="A115" s="830"/>
      <c r="B115" s="95">
        <v>23</v>
      </c>
      <c r="C115" s="95" t="s">
        <v>455</v>
      </c>
      <c r="D115" s="96" t="s">
        <v>450</v>
      </c>
      <c r="E115" s="95" t="s">
        <v>451</v>
      </c>
      <c r="F115" s="96" t="s">
        <v>452</v>
      </c>
      <c r="G115" s="200" t="s">
        <v>453</v>
      </c>
      <c r="H115" s="241">
        <v>9002</v>
      </c>
      <c r="I115" s="241" t="s">
        <v>444</v>
      </c>
      <c r="J115" s="167" t="s">
        <v>409</v>
      </c>
      <c r="K115" s="242" t="s">
        <v>410</v>
      </c>
      <c r="L115" s="250" t="s">
        <v>458</v>
      </c>
      <c r="M115" s="200">
        <v>5000469</v>
      </c>
      <c r="N115" s="200" t="s">
        <v>459</v>
      </c>
      <c r="O115" s="247" t="s">
        <v>458</v>
      </c>
      <c r="P115" s="249">
        <v>394968</v>
      </c>
      <c r="Q115" s="245"/>
      <c r="R115" s="246"/>
      <c r="S115" s="185"/>
      <c r="T115" s="186"/>
      <c r="U115" s="187"/>
      <c r="V115" s="188"/>
    </row>
    <row r="116" spans="1:22" ht="27">
      <c r="A116" s="830"/>
      <c r="B116" s="95">
        <v>20</v>
      </c>
      <c r="C116" s="95" t="s">
        <v>192</v>
      </c>
      <c r="D116" s="96" t="s">
        <v>460</v>
      </c>
      <c r="E116" s="136" t="s">
        <v>461</v>
      </c>
      <c r="F116" s="96" t="s">
        <v>462</v>
      </c>
      <c r="G116" s="200" t="s">
        <v>463</v>
      </c>
      <c r="H116" s="241">
        <v>9002</v>
      </c>
      <c r="I116" s="241" t="s">
        <v>444</v>
      </c>
      <c r="J116" s="167" t="s">
        <v>409</v>
      </c>
      <c r="K116" s="242" t="s">
        <v>410</v>
      </c>
      <c r="L116" s="200" t="s">
        <v>411</v>
      </c>
      <c r="M116" s="251">
        <v>5001286</v>
      </c>
      <c r="N116" s="252" t="s">
        <v>464</v>
      </c>
      <c r="O116" s="200" t="s">
        <v>411</v>
      </c>
      <c r="P116" s="832">
        <v>6880</v>
      </c>
      <c r="Q116" s="245"/>
      <c r="R116" s="246"/>
      <c r="S116" s="185"/>
      <c r="T116" s="186"/>
      <c r="U116" s="187"/>
      <c r="V116" s="188"/>
    </row>
    <row r="117" spans="1:22" ht="27.75" thickBot="1">
      <c r="A117" s="831"/>
      <c r="B117" s="95">
        <v>20</v>
      </c>
      <c r="C117" s="95" t="s">
        <v>192</v>
      </c>
      <c r="D117" s="96" t="s">
        <v>460</v>
      </c>
      <c r="E117" s="136" t="s">
        <v>461</v>
      </c>
      <c r="F117" s="96" t="s">
        <v>462</v>
      </c>
      <c r="G117" s="200" t="s">
        <v>463</v>
      </c>
      <c r="H117" s="241" t="s">
        <v>465</v>
      </c>
      <c r="I117" s="241" t="s">
        <v>444</v>
      </c>
      <c r="J117" s="167" t="s">
        <v>409</v>
      </c>
      <c r="K117" s="242" t="s">
        <v>410</v>
      </c>
      <c r="L117" s="200" t="s">
        <v>411</v>
      </c>
      <c r="M117" s="251">
        <v>5001287</v>
      </c>
      <c r="N117" s="252" t="s">
        <v>464</v>
      </c>
      <c r="O117" s="200" t="s">
        <v>411</v>
      </c>
      <c r="P117" s="833"/>
      <c r="Q117" s="245"/>
      <c r="R117" s="246"/>
      <c r="S117" s="185"/>
      <c r="T117" s="186"/>
      <c r="U117" s="187"/>
      <c r="V117" s="188"/>
    </row>
    <row r="118" spans="1:22" ht="15.75" thickTop="1">
      <c r="A118" s="253" t="s">
        <v>466</v>
      </c>
      <c r="C118" s="254"/>
      <c r="D118" s="254"/>
      <c r="E118" s="254"/>
      <c r="F118" s="255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</row>
  </sheetData>
  <mergeCells count="30">
    <mergeCell ref="A1:V1"/>
    <mergeCell ref="A2:V2"/>
    <mergeCell ref="A4:A6"/>
    <mergeCell ref="B4:R4"/>
    <mergeCell ref="S4:V5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  <mergeCell ref="Q5:Q6"/>
    <mergeCell ref="A110:A117"/>
    <mergeCell ref="P116:P117"/>
    <mergeCell ref="A7:A82"/>
    <mergeCell ref="A83:A109"/>
    <mergeCell ref="P84:P87"/>
    <mergeCell ref="P95:P96"/>
    <mergeCell ref="P97:P98"/>
    <mergeCell ref="P99:P109"/>
    <mergeCell ref="L5:L6"/>
    <mergeCell ref="M5:M6"/>
    <mergeCell ref="N5:N6"/>
    <mergeCell ref="O5:O6"/>
    <mergeCell ref="P5:P6"/>
  </mergeCells>
  <pageMargins left="0.25" right="0.25" top="0.75" bottom="0.75" header="0.3" footer="0.3"/>
  <pageSetup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selection sqref="A1:S27"/>
    </sheetView>
  </sheetViews>
  <sheetFormatPr baseColWidth="10" defaultRowHeight="15"/>
  <cols>
    <col min="1" max="1" width="15.28515625" style="61" customWidth="1"/>
    <col min="2" max="2" width="6.5703125" style="61" bestFit="1" customWidth="1"/>
    <col min="3" max="3" width="7" style="61" bestFit="1" customWidth="1"/>
    <col min="4" max="4" width="19.7109375" style="61" customWidth="1"/>
    <col min="5" max="5" width="10" style="61" bestFit="1" customWidth="1"/>
    <col min="6" max="6" width="8.85546875" style="61" customWidth="1"/>
    <col min="7" max="7" width="8.5703125" style="61" customWidth="1"/>
    <col min="8" max="8" width="5.42578125" style="61" customWidth="1"/>
    <col min="9" max="9" width="9" style="61" customWidth="1"/>
    <col min="10" max="10" width="10.7109375" style="61" customWidth="1"/>
    <col min="11" max="11" width="10.85546875" style="61" customWidth="1"/>
    <col min="12" max="12" width="11.42578125" style="61"/>
    <col min="13" max="13" width="13" style="61" customWidth="1"/>
    <col min="14" max="15" width="11.42578125" style="61"/>
    <col min="16" max="17" width="11.7109375" style="61" bestFit="1" customWidth="1"/>
    <col min="18" max="18" width="6.85546875" style="61" customWidth="1"/>
    <col min="19" max="19" width="7.28515625" style="61" customWidth="1"/>
    <col min="20" max="16384" width="11.42578125" style="61"/>
  </cols>
  <sheetData>
    <row r="1" spans="1:19">
      <c r="A1" s="673" t="s">
        <v>633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</row>
    <row r="2" spans="1:19">
      <c r="A2" s="673" t="s">
        <v>634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</row>
    <row r="3" spans="1:19" ht="15.75" thickBot="1">
      <c r="A3" s="88" t="s">
        <v>635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5.75" thickBot="1">
      <c r="A4" s="740" t="s">
        <v>636</v>
      </c>
      <c r="B4" s="849"/>
      <c r="C4" s="849"/>
      <c r="D4" s="849"/>
      <c r="E4" s="849"/>
      <c r="F4" s="765"/>
      <c r="G4" s="766" t="s">
        <v>637</v>
      </c>
      <c r="H4" s="767"/>
      <c r="I4" s="767"/>
      <c r="J4" s="849"/>
      <c r="K4" s="849"/>
      <c r="L4" s="849"/>
      <c r="M4" s="849"/>
      <c r="N4" s="849"/>
      <c r="O4" s="765"/>
      <c r="P4" s="766" t="s">
        <v>172</v>
      </c>
      <c r="Q4" s="767"/>
      <c r="R4" s="767"/>
      <c r="S4" s="768"/>
    </row>
    <row r="5" spans="1:19" ht="15.75" thickBot="1">
      <c r="A5" s="741"/>
      <c r="B5" s="817" t="s">
        <v>638</v>
      </c>
      <c r="C5" s="846" t="s">
        <v>173</v>
      </c>
      <c r="D5" s="817" t="s">
        <v>639</v>
      </c>
      <c r="E5" s="758" t="s">
        <v>180</v>
      </c>
      <c r="F5" s="860" t="s">
        <v>640</v>
      </c>
      <c r="G5" s="756" t="s">
        <v>641</v>
      </c>
      <c r="H5" s="817" t="s">
        <v>180</v>
      </c>
      <c r="I5" s="758" t="s">
        <v>637</v>
      </c>
      <c r="J5" s="863" t="s">
        <v>642</v>
      </c>
      <c r="K5" s="863"/>
      <c r="L5" s="863"/>
      <c r="M5" s="863"/>
      <c r="N5" s="863"/>
      <c r="O5" s="824"/>
      <c r="P5" s="769"/>
      <c r="Q5" s="770"/>
      <c r="R5" s="770"/>
      <c r="S5" s="771"/>
    </row>
    <row r="6" spans="1:19" ht="39" customHeight="1" thickBot="1">
      <c r="A6" s="800"/>
      <c r="B6" s="745"/>
      <c r="C6" s="847"/>
      <c r="D6" s="745"/>
      <c r="E6" s="848"/>
      <c r="F6" s="861"/>
      <c r="G6" s="862"/>
      <c r="H6" s="745"/>
      <c r="I6" s="848"/>
      <c r="J6" s="92" t="s">
        <v>643</v>
      </c>
      <c r="K6" s="93" t="s">
        <v>644</v>
      </c>
      <c r="L6" s="93" t="s">
        <v>645</v>
      </c>
      <c r="M6" s="93" t="s">
        <v>646</v>
      </c>
      <c r="N6" s="93" t="s">
        <v>647</v>
      </c>
      <c r="O6" s="94" t="s">
        <v>648</v>
      </c>
      <c r="P6" s="309" t="s">
        <v>187</v>
      </c>
      <c r="Q6" s="92" t="s">
        <v>188</v>
      </c>
      <c r="R6" s="93" t="s">
        <v>189</v>
      </c>
      <c r="S6" s="94" t="s">
        <v>190</v>
      </c>
    </row>
    <row r="7" spans="1:19" ht="36.75" customHeight="1">
      <c r="A7" s="853" t="s">
        <v>649</v>
      </c>
      <c r="B7" s="855">
        <v>142453</v>
      </c>
      <c r="C7" s="310"/>
      <c r="D7" s="311" t="s">
        <v>650</v>
      </c>
      <c r="E7" s="312" t="s">
        <v>651</v>
      </c>
      <c r="F7" s="313">
        <v>1</v>
      </c>
      <c r="G7" s="314"/>
      <c r="H7" s="315"/>
      <c r="I7" s="316">
        <v>1</v>
      </c>
      <c r="J7" s="317">
        <v>41306</v>
      </c>
      <c r="K7" s="318">
        <v>41395</v>
      </c>
      <c r="L7" s="319"/>
      <c r="M7" s="319"/>
      <c r="N7" s="319"/>
      <c r="O7" s="320"/>
      <c r="P7" s="321">
        <f>Q7</f>
        <v>83144</v>
      </c>
      <c r="Q7" s="322">
        <v>83144</v>
      </c>
      <c r="R7" s="323"/>
      <c r="S7" s="324"/>
    </row>
    <row r="8" spans="1:19" ht="36.75" customHeight="1">
      <c r="A8" s="830"/>
      <c r="B8" s="856"/>
      <c r="C8" s="325"/>
      <c r="D8" s="326" t="s">
        <v>652</v>
      </c>
      <c r="E8" s="327" t="s">
        <v>651</v>
      </c>
      <c r="F8" s="328">
        <v>1</v>
      </c>
      <c r="G8" s="329"/>
      <c r="H8" s="330"/>
      <c r="I8" s="331">
        <v>1</v>
      </c>
      <c r="J8" s="332">
        <v>41306</v>
      </c>
      <c r="K8" s="333">
        <v>41365</v>
      </c>
      <c r="L8" s="334"/>
      <c r="M8" s="334"/>
      <c r="N8" s="334"/>
      <c r="O8" s="335"/>
      <c r="P8" s="336">
        <f t="shared" ref="P8:P14" si="0">Q8</f>
        <v>47117</v>
      </c>
      <c r="Q8" s="337">
        <v>47117</v>
      </c>
      <c r="R8" s="187"/>
      <c r="S8" s="188"/>
    </row>
    <row r="9" spans="1:19" ht="22.5">
      <c r="A9" s="830"/>
      <c r="B9" s="856"/>
      <c r="C9" s="206"/>
      <c r="D9" s="326" t="s">
        <v>653</v>
      </c>
      <c r="E9" s="327" t="s">
        <v>651</v>
      </c>
      <c r="F9" s="328">
        <v>1</v>
      </c>
      <c r="G9" s="329"/>
      <c r="H9" s="330"/>
      <c r="I9" s="331">
        <v>1</v>
      </c>
      <c r="J9" s="338">
        <v>41456</v>
      </c>
      <c r="K9" s="334"/>
      <c r="L9" s="333">
        <v>41518</v>
      </c>
      <c r="M9" s="333">
        <v>41609</v>
      </c>
      <c r="N9" s="333">
        <v>41699</v>
      </c>
      <c r="O9" s="339">
        <v>41730</v>
      </c>
      <c r="P9" s="340">
        <f t="shared" si="0"/>
        <v>29100.399999999998</v>
      </c>
      <c r="Q9" s="337">
        <f>41572*70%</f>
        <v>29100.399999999998</v>
      </c>
      <c r="R9" s="187"/>
      <c r="S9" s="188"/>
    </row>
    <row r="10" spans="1:19" ht="24.75" customHeight="1">
      <c r="A10" s="830"/>
      <c r="B10" s="856"/>
      <c r="C10" s="95"/>
      <c r="D10" s="326" t="s">
        <v>654</v>
      </c>
      <c r="E10" s="327" t="s">
        <v>651</v>
      </c>
      <c r="F10" s="328">
        <v>1</v>
      </c>
      <c r="G10" s="329"/>
      <c r="H10" s="330"/>
      <c r="I10" s="331">
        <v>1</v>
      </c>
      <c r="J10" s="338">
        <v>41395</v>
      </c>
      <c r="K10" s="334"/>
      <c r="L10" s="333">
        <v>41518</v>
      </c>
      <c r="M10" s="333">
        <v>41609</v>
      </c>
      <c r="N10" s="333">
        <v>41699</v>
      </c>
      <c r="O10" s="339">
        <v>41730</v>
      </c>
      <c r="P10" s="340">
        <f t="shared" si="0"/>
        <v>23559</v>
      </c>
      <c r="Q10" s="337">
        <f>23559</f>
        <v>23559</v>
      </c>
      <c r="R10" s="187"/>
      <c r="S10" s="188"/>
    </row>
    <row r="11" spans="1:19" ht="33.75">
      <c r="A11" s="830"/>
      <c r="B11" s="856"/>
      <c r="C11" s="95"/>
      <c r="D11" s="326" t="s">
        <v>655</v>
      </c>
      <c r="E11" s="327" t="s">
        <v>656</v>
      </c>
      <c r="F11" s="328">
        <v>1</v>
      </c>
      <c r="G11" s="329"/>
      <c r="H11" s="330"/>
      <c r="I11" s="331">
        <v>1</v>
      </c>
      <c r="J11" s="338">
        <v>41426</v>
      </c>
      <c r="K11" s="334"/>
      <c r="L11" s="338">
        <v>41518</v>
      </c>
      <c r="M11" s="338">
        <v>41579</v>
      </c>
      <c r="N11" s="333">
        <v>41699</v>
      </c>
      <c r="O11" s="339">
        <v>41730</v>
      </c>
      <c r="P11" s="340">
        <f t="shared" si="0"/>
        <v>1455025.5999999999</v>
      </c>
      <c r="Q11" s="337">
        <f>2078608*70%</f>
        <v>1455025.5999999999</v>
      </c>
      <c r="R11" s="187"/>
      <c r="S11" s="188"/>
    </row>
    <row r="12" spans="1:19" ht="28.5" customHeight="1">
      <c r="A12" s="830"/>
      <c r="B12" s="856"/>
      <c r="C12" s="95"/>
      <c r="D12" s="326" t="s">
        <v>657</v>
      </c>
      <c r="E12" s="327" t="s">
        <v>658</v>
      </c>
      <c r="F12" s="341">
        <v>132</v>
      </c>
      <c r="G12" s="329"/>
      <c r="H12" s="330"/>
      <c r="I12" s="342">
        <v>132</v>
      </c>
      <c r="J12" s="343">
        <v>41395</v>
      </c>
      <c r="K12" s="334"/>
      <c r="L12" s="333">
        <v>41487</v>
      </c>
      <c r="M12" s="333">
        <v>41609</v>
      </c>
      <c r="N12" s="333">
        <v>41699</v>
      </c>
      <c r="O12" s="344">
        <v>41730</v>
      </c>
      <c r="P12" s="340">
        <f t="shared" si="0"/>
        <v>353380.5</v>
      </c>
      <c r="Q12" s="345">
        <f>1177935*30%</f>
        <v>353380.5</v>
      </c>
      <c r="R12" s="187"/>
      <c r="S12" s="188"/>
    </row>
    <row r="13" spans="1:19" ht="23.25" customHeight="1">
      <c r="A13" s="830"/>
      <c r="B13" s="856"/>
      <c r="C13" s="95"/>
      <c r="D13" s="326" t="s">
        <v>659</v>
      </c>
      <c r="E13" s="327" t="s">
        <v>656</v>
      </c>
      <c r="F13" s="346">
        <v>0.02</v>
      </c>
      <c r="G13" s="329"/>
      <c r="H13" s="330"/>
      <c r="I13" s="347">
        <v>0.02</v>
      </c>
      <c r="J13" s="348"/>
      <c r="K13" s="334"/>
      <c r="L13" s="334"/>
      <c r="M13" s="333">
        <v>41609</v>
      </c>
      <c r="N13" s="333">
        <v>41699</v>
      </c>
      <c r="O13" s="349"/>
      <c r="P13" s="350">
        <f t="shared" si="0"/>
        <v>41423.4</v>
      </c>
      <c r="Q13" s="345">
        <f>60%*69039</f>
        <v>41423.4</v>
      </c>
      <c r="R13" s="187"/>
      <c r="S13" s="188"/>
    </row>
    <row r="14" spans="1:19" ht="16.5" customHeight="1">
      <c r="A14" s="830"/>
      <c r="B14" s="856"/>
      <c r="C14" s="95"/>
      <c r="D14" s="326" t="s">
        <v>660</v>
      </c>
      <c r="E14" s="327" t="s">
        <v>656</v>
      </c>
      <c r="F14" s="346">
        <v>0.01</v>
      </c>
      <c r="G14" s="329"/>
      <c r="H14" s="330"/>
      <c r="I14" s="347">
        <v>0.01</v>
      </c>
      <c r="J14" s="348"/>
      <c r="K14" s="334"/>
      <c r="L14" s="334"/>
      <c r="M14" s="333">
        <v>41609</v>
      </c>
      <c r="N14" s="333">
        <v>41699</v>
      </c>
      <c r="O14" s="349"/>
      <c r="P14" s="351">
        <f t="shared" si="0"/>
        <v>20712</v>
      </c>
      <c r="Q14" s="352">
        <f>34520*60%</f>
        <v>20712</v>
      </c>
      <c r="R14" s="187"/>
      <c r="S14" s="188"/>
    </row>
    <row r="15" spans="1:19" ht="15.75" thickBot="1">
      <c r="A15" s="854"/>
      <c r="B15" s="857"/>
      <c r="C15" s="353"/>
      <c r="D15" s="353"/>
      <c r="E15" s="354"/>
      <c r="F15" s="355"/>
      <c r="G15" s="356"/>
      <c r="H15" s="357"/>
      <c r="I15" s="358"/>
      <c r="J15" s="858" t="s">
        <v>661</v>
      </c>
      <c r="K15" s="858"/>
      <c r="L15" s="858"/>
      <c r="M15" s="858"/>
      <c r="N15" s="858"/>
      <c r="O15" s="859"/>
      <c r="P15" s="359">
        <f>SUM(P7:P14)</f>
        <v>2053461.8999999997</v>
      </c>
      <c r="Q15" s="360">
        <f>SUM(Q7:Q14)</f>
        <v>2053461.8999999997</v>
      </c>
      <c r="R15" s="361"/>
      <c r="S15" s="362"/>
    </row>
    <row r="16" spans="1:19" ht="22.5">
      <c r="A16" s="853" t="s">
        <v>662</v>
      </c>
      <c r="B16" s="855">
        <v>103966</v>
      </c>
      <c r="C16" s="363"/>
      <c r="D16" s="364" t="s">
        <v>663</v>
      </c>
      <c r="E16" s="365" t="s">
        <v>651</v>
      </c>
      <c r="F16" s="313">
        <v>1</v>
      </c>
      <c r="G16" s="314"/>
      <c r="H16" s="323"/>
      <c r="I16" s="324"/>
      <c r="J16" s="366"/>
      <c r="K16" s="323"/>
      <c r="L16" s="323"/>
      <c r="M16" s="323"/>
      <c r="N16" s="323"/>
      <c r="O16" s="324"/>
      <c r="P16" s="367">
        <f t="shared" ref="P16:P22" si="1">Q16</f>
        <v>0</v>
      </c>
      <c r="Q16" s="368">
        <v>0</v>
      </c>
      <c r="R16" s="323"/>
      <c r="S16" s="324"/>
    </row>
    <row r="17" spans="1:19" ht="94.5" customHeight="1">
      <c r="A17" s="830"/>
      <c r="B17" s="856"/>
      <c r="C17" s="95"/>
      <c r="D17" s="369" t="s">
        <v>664</v>
      </c>
      <c r="E17" s="327" t="s">
        <v>665</v>
      </c>
      <c r="F17" s="341" t="s">
        <v>666</v>
      </c>
      <c r="G17" s="329"/>
      <c r="H17" s="187"/>
      <c r="I17" s="188"/>
      <c r="J17" s="338">
        <v>40756</v>
      </c>
      <c r="K17" s="333"/>
      <c r="L17" s="333">
        <v>40817</v>
      </c>
      <c r="M17" s="333">
        <v>41244</v>
      </c>
      <c r="N17" s="333">
        <v>41334</v>
      </c>
      <c r="O17" s="339">
        <v>41365</v>
      </c>
      <c r="P17" s="370">
        <f t="shared" si="1"/>
        <v>425960.80000000005</v>
      </c>
      <c r="Q17" s="371">
        <f>1064902*40%</f>
        <v>425960.80000000005</v>
      </c>
      <c r="R17" s="187"/>
      <c r="S17" s="188"/>
    </row>
    <row r="18" spans="1:19" ht="57.75" customHeight="1">
      <c r="A18" s="830"/>
      <c r="B18" s="856"/>
      <c r="C18" s="95"/>
      <c r="D18" s="369" t="s">
        <v>667</v>
      </c>
      <c r="E18" s="327" t="s">
        <v>658</v>
      </c>
      <c r="F18" s="341">
        <v>330</v>
      </c>
      <c r="G18" s="329"/>
      <c r="H18" s="187"/>
      <c r="I18" s="188"/>
      <c r="J18" s="186"/>
      <c r="K18" s="187"/>
      <c r="L18" s="187"/>
      <c r="M18" s="187"/>
      <c r="N18" s="187"/>
      <c r="O18" s="188"/>
      <c r="P18" s="370">
        <f t="shared" si="1"/>
        <v>0</v>
      </c>
      <c r="Q18" s="371">
        <v>0</v>
      </c>
      <c r="R18" s="187"/>
      <c r="S18" s="188"/>
    </row>
    <row r="19" spans="1:19" ht="19.5" customHeight="1">
      <c r="A19" s="830"/>
      <c r="B19" s="856"/>
      <c r="C19" s="95"/>
      <c r="D19" s="369" t="s">
        <v>668</v>
      </c>
      <c r="E19" s="327" t="s">
        <v>411</v>
      </c>
      <c r="F19" s="341">
        <v>1</v>
      </c>
      <c r="G19" s="329"/>
      <c r="H19" s="187"/>
      <c r="I19" s="188"/>
      <c r="J19" s="338">
        <v>40787</v>
      </c>
      <c r="K19" s="334"/>
      <c r="L19" s="333">
        <v>40848</v>
      </c>
      <c r="M19" s="333">
        <v>41244</v>
      </c>
      <c r="N19" s="333">
        <v>41334</v>
      </c>
      <c r="O19" s="339">
        <v>41365</v>
      </c>
      <c r="P19" s="370">
        <f t="shared" si="1"/>
        <v>31094</v>
      </c>
      <c r="Q19" s="371">
        <f>77735*40%</f>
        <v>31094</v>
      </c>
      <c r="R19" s="187"/>
      <c r="S19" s="188"/>
    </row>
    <row r="20" spans="1:19" ht="27" customHeight="1">
      <c r="A20" s="830"/>
      <c r="B20" s="856"/>
      <c r="C20" s="95"/>
      <c r="D20" s="369" t="s">
        <v>669</v>
      </c>
      <c r="E20" s="327" t="s">
        <v>670</v>
      </c>
      <c r="F20" s="341">
        <v>1</v>
      </c>
      <c r="G20" s="329"/>
      <c r="H20" s="187"/>
      <c r="I20" s="188"/>
      <c r="J20" s="372"/>
      <c r="K20" s="334"/>
      <c r="L20" s="334"/>
      <c r="M20" s="334"/>
      <c r="N20" s="333">
        <v>41334</v>
      </c>
      <c r="O20" s="335"/>
      <c r="P20" s="370">
        <f t="shared" si="1"/>
        <v>127411</v>
      </c>
      <c r="Q20" s="371">
        <v>127411</v>
      </c>
      <c r="R20" s="187"/>
      <c r="S20" s="188"/>
    </row>
    <row r="21" spans="1:19" ht="22.5">
      <c r="A21" s="830"/>
      <c r="B21" s="856"/>
      <c r="C21" s="95"/>
      <c r="D21" s="373" t="s">
        <v>671</v>
      </c>
      <c r="E21" s="327" t="s">
        <v>670</v>
      </c>
      <c r="F21" s="374">
        <v>1</v>
      </c>
      <c r="G21" s="329"/>
      <c r="H21" s="187"/>
      <c r="I21" s="188"/>
      <c r="J21" s="372"/>
      <c r="K21" s="334"/>
      <c r="L21" s="334"/>
      <c r="M21" s="334"/>
      <c r="N21" s="333">
        <v>41334</v>
      </c>
      <c r="O21" s="335"/>
      <c r="P21" s="370">
        <f t="shared" si="1"/>
        <v>298549.8</v>
      </c>
      <c r="Q21" s="375">
        <f>21234+277315.8</f>
        <v>298549.8</v>
      </c>
      <c r="R21" s="187"/>
      <c r="S21" s="188"/>
    </row>
    <row r="22" spans="1:19" ht="15.75" thickBot="1">
      <c r="A22" s="854"/>
      <c r="B22" s="857"/>
      <c r="C22" s="353"/>
      <c r="D22" s="376"/>
      <c r="E22" s="377"/>
      <c r="F22" s="378"/>
      <c r="G22" s="356"/>
      <c r="H22" s="379"/>
      <c r="I22" s="358"/>
      <c r="J22" s="858" t="s">
        <v>661</v>
      </c>
      <c r="K22" s="858"/>
      <c r="L22" s="858"/>
      <c r="M22" s="858"/>
      <c r="N22" s="858"/>
      <c r="O22" s="859"/>
      <c r="P22" s="380">
        <f t="shared" si="1"/>
        <v>883015.60000000009</v>
      </c>
      <c r="Q22" s="381">
        <f>SUM(Q16:Q21)</f>
        <v>883015.60000000009</v>
      </c>
      <c r="R22" s="361"/>
      <c r="S22" s="382"/>
    </row>
  </sheetData>
  <mergeCells count="21">
    <mergeCell ref="A1:S1"/>
    <mergeCell ref="A2:S2"/>
    <mergeCell ref="A4:A6"/>
    <mergeCell ref="B4:F4"/>
    <mergeCell ref="G4:O4"/>
    <mergeCell ref="P4:S5"/>
    <mergeCell ref="B5:B6"/>
    <mergeCell ref="C5:C6"/>
    <mergeCell ref="D5:D6"/>
    <mergeCell ref="E5:E6"/>
    <mergeCell ref="A16:A22"/>
    <mergeCell ref="B16:B22"/>
    <mergeCell ref="J22:O22"/>
    <mergeCell ref="F5:F6"/>
    <mergeCell ref="G5:G6"/>
    <mergeCell ref="H5:H6"/>
    <mergeCell ref="I5:I6"/>
    <mergeCell ref="J5:O5"/>
    <mergeCell ref="A7:A15"/>
    <mergeCell ref="B7:B15"/>
    <mergeCell ref="J15:O15"/>
  </mergeCells>
  <pageMargins left="0.25" right="0.25" top="0.75" bottom="0.75" header="0.3" footer="0.3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6"/>
  <sheetViews>
    <sheetView zoomScaleNormal="100" workbookViewId="0">
      <selection sqref="A1:G32"/>
    </sheetView>
  </sheetViews>
  <sheetFormatPr baseColWidth="10" defaultRowHeight="12.75"/>
  <cols>
    <col min="1" max="1" width="39.42578125" style="401" customWidth="1"/>
    <col min="2" max="3" width="12.140625" style="401" customWidth="1"/>
    <col min="4" max="4" width="13.7109375" style="401" customWidth="1"/>
    <col min="5" max="5" width="11.7109375" style="422" customWidth="1"/>
    <col min="6" max="6" width="18.42578125" style="401" hidden="1" customWidth="1"/>
    <col min="7" max="8" width="0" style="401" hidden="1" customWidth="1"/>
    <col min="9" max="9" width="5.85546875" style="401" customWidth="1"/>
    <col min="10" max="10" width="2.85546875" style="401" customWidth="1"/>
    <col min="11" max="16384" width="11.42578125" style="401"/>
  </cols>
  <sheetData>
    <row r="1" spans="1:15" ht="15">
      <c r="A1" s="865" t="s">
        <v>675</v>
      </c>
      <c r="B1" s="865"/>
      <c r="C1" s="865"/>
      <c r="D1" s="865"/>
      <c r="E1" s="865"/>
      <c r="F1" s="865"/>
      <c r="G1" s="865"/>
    </row>
    <row r="2" spans="1:15" ht="15" customHeight="1">
      <c r="A2" s="865" t="s">
        <v>676</v>
      </c>
      <c r="B2" s="865"/>
      <c r="C2" s="865"/>
      <c r="D2" s="865"/>
      <c r="E2" s="865"/>
      <c r="F2" s="865"/>
      <c r="G2" s="865"/>
      <c r="M2" s="864" t="s">
        <v>790</v>
      </c>
      <c r="N2" s="864"/>
      <c r="O2" s="864"/>
    </row>
    <row r="3" spans="1:15" ht="12.75" customHeight="1">
      <c r="A3" s="88" t="s">
        <v>677</v>
      </c>
      <c r="B3" s="402"/>
      <c r="C3" s="402"/>
      <c r="D3" s="402"/>
      <c r="E3" s="402"/>
      <c r="F3" s="403"/>
      <c r="G3" s="403"/>
      <c r="M3" s="864"/>
      <c r="N3" s="864"/>
      <c r="O3" s="864"/>
    </row>
    <row r="4" spans="1:15" ht="15" customHeight="1">
      <c r="A4" s="88" t="s">
        <v>678</v>
      </c>
      <c r="B4" s="402"/>
      <c r="C4" s="402"/>
      <c r="D4" s="402"/>
      <c r="E4" s="402"/>
      <c r="F4" s="403"/>
      <c r="G4" s="403"/>
      <c r="M4" s="864"/>
      <c r="N4" s="864"/>
      <c r="O4" s="864"/>
    </row>
    <row r="5" spans="1:15" ht="13.5" customHeight="1" thickBot="1">
      <c r="A5" s="866"/>
      <c r="B5" s="867"/>
      <c r="C5" s="867"/>
      <c r="D5" s="867"/>
      <c r="E5" s="867"/>
      <c r="F5" s="402"/>
      <c r="G5" s="402"/>
      <c r="M5" s="864"/>
      <c r="N5" s="864"/>
      <c r="O5" s="864"/>
    </row>
    <row r="6" spans="1:15" ht="13.5" customHeight="1" thickBot="1">
      <c r="A6" s="764" t="s">
        <v>679</v>
      </c>
      <c r="B6" s="868"/>
      <c r="C6" s="868"/>
      <c r="D6" s="868"/>
      <c r="E6" s="869"/>
      <c r="F6" s="404"/>
      <c r="G6" s="402"/>
      <c r="M6" s="864"/>
      <c r="N6" s="864"/>
      <c r="O6" s="864"/>
    </row>
    <row r="7" spans="1:15" ht="13.5" customHeight="1" thickBot="1">
      <c r="A7" s="402"/>
      <c r="B7" s="405"/>
      <c r="C7" s="405"/>
      <c r="D7" s="405"/>
      <c r="E7" s="406"/>
      <c r="F7" s="404"/>
      <c r="G7" s="402"/>
      <c r="M7" s="864"/>
      <c r="N7" s="864"/>
      <c r="O7" s="864"/>
    </row>
    <row r="8" spans="1:15" ht="13.5" customHeight="1" thickBot="1">
      <c r="A8" s="17" t="s">
        <v>680</v>
      </c>
      <c r="B8" s="407" t="s">
        <v>681</v>
      </c>
      <c r="C8" s="407" t="s">
        <v>682</v>
      </c>
      <c r="D8" s="407" t="s">
        <v>683</v>
      </c>
      <c r="E8" s="408" t="s">
        <v>684</v>
      </c>
      <c r="F8" s="404"/>
      <c r="G8" s="402"/>
      <c r="M8" s="864"/>
      <c r="N8" s="864"/>
      <c r="O8" s="864"/>
    </row>
    <row r="9" spans="1:15" ht="15.75" customHeight="1" thickTop="1">
      <c r="A9" s="409" t="s">
        <v>685</v>
      </c>
      <c r="B9" s="410">
        <v>40478504</v>
      </c>
      <c r="C9" s="410">
        <v>3397432</v>
      </c>
      <c r="D9" s="410"/>
      <c r="E9" s="410">
        <f>B9+C9</f>
        <v>43875936</v>
      </c>
      <c r="F9" s="404"/>
      <c r="G9" s="402"/>
      <c r="M9" s="864"/>
      <c r="N9" s="864"/>
      <c r="O9" s="864"/>
    </row>
    <row r="10" spans="1:15" ht="12.75" customHeight="1">
      <c r="A10" s="411" t="s">
        <v>686</v>
      </c>
      <c r="B10" s="412">
        <v>7614593</v>
      </c>
      <c r="C10" s="412">
        <v>0</v>
      </c>
      <c r="D10" s="412"/>
      <c r="E10" s="412">
        <f>B10+C10</f>
        <v>7614593</v>
      </c>
      <c r="F10" s="404"/>
      <c r="G10" s="402"/>
      <c r="M10" s="864"/>
      <c r="N10" s="864"/>
      <c r="O10" s="864"/>
    </row>
    <row r="11" spans="1:15" ht="12.75" customHeight="1">
      <c r="A11" s="411" t="s">
        <v>687</v>
      </c>
      <c r="B11" s="412">
        <f>9859351+22976370</f>
        <v>32835721</v>
      </c>
      <c r="C11" s="412">
        <f>2330540+5696058</f>
        <v>8026598</v>
      </c>
      <c r="D11" s="412"/>
      <c r="E11" s="412">
        <f>B11+C11</f>
        <v>40862319</v>
      </c>
      <c r="F11" s="404"/>
      <c r="G11" s="402"/>
      <c r="M11" s="864"/>
      <c r="N11" s="864"/>
      <c r="O11" s="864"/>
    </row>
    <row r="12" spans="1:15" ht="12.75" customHeight="1">
      <c r="A12" s="411" t="s">
        <v>688</v>
      </c>
      <c r="B12" s="412"/>
      <c r="C12" s="412"/>
      <c r="D12" s="412"/>
      <c r="E12" s="412">
        <f>SUM(B12:D12)</f>
        <v>0</v>
      </c>
      <c r="F12" s="404"/>
      <c r="G12" s="402"/>
      <c r="M12" s="864"/>
      <c r="N12" s="864"/>
      <c r="O12" s="864"/>
    </row>
    <row r="13" spans="1:15" ht="12.75" customHeight="1">
      <c r="A13" s="411" t="s">
        <v>689</v>
      </c>
      <c r="B13" s="412">
        <f>27917423+151590</f>
        <v>28069013</v>
      </c>
      <c r="C13" s="412"/>
      <c r="D13" s="412"/>
      <c r="E13" s="412">
        <f>SUM(B13:D13)</f>
        <v>28069013</v>
      </c>
      <c r="F13" s="404"/>
      <c r="G13" s="402"/>
      <c r="M13" s="864"/>
      <c r="N13" s="864"/>
      <c r="O13" s="864"/>
    </row>
    <row r="14" spans="1:15" ht="13.5" customHeight="1" thickBot="1">
      <c r="A14" s="411" t="s">
        <v>690</v>
      </c>
      <c r="B14" s="412">
        <v>17530675</v>
      </c>
      <c r="C14" s="412">
        <v>342572</v>
      </c>
      <c r="D14" s="412"/>
      <c r="E14" s="412">
        <f>SUM(B14:D14)</f>
        <v>17873247</v>
      </c>
      <c r="F14" s="404"/>
      <c r="G14" s="402"/>
      <c r="M14" s="864"/>
      <c r="N14" s="864"/>
      <c r="O14" s="864"/>
    </row>
    <row r="15" spans="1:15" ht="13.5" customHeight="1" thickBot="1">
      <c r="A15" s="413" t="s">
        <v>691</v>
      </c>
      <c r="B15" s="414">
        <f>SUM(B9:B14)</f>
        <v>126528506</v>
      </c>
      <c r="C15" s="414">
        <f t="shared" ref="C15" si="0">SUM(C9:C14)</f>
        <v>11766602</v>
      </c>
      <c r="D15" s="414"/>
      <c r="E15" s="414">
        <f>E9+E10+E11+E13+E14</f>
        <v>138295108</v>
      </c>
      <c r="F15" s="404"/>
      <c r="G15" s="402"/>
      <c r="M15" s="864"/>
      <c r="N15" s="864"/>
      <c r="O15" s="864"/>
    </row>
    <row r="16" spans="1:15" ht="12.75" customHeight="1">
      <c r="A16" s="415" t="s">
        <v>692</v>
      </c>
      <c r="B16" s="416"/>
      <c r="C16" s="416"/>
      <c r="D16" s="416"/>
      <c r="E16" s="416"/>
      <c r="F16" s="404"/>
      <c r="G16" s="402"/>
      <c r="M16" s="864"/>
      <c r="N16" s="864"/>
      <c r="O16" s="864"/>
    </row>
    <row r="17" spans="1:27" ht="12.75" customHeight="1">
      <c r="A17" s="415"/>
      <c r="B17" s="416"/>
      <c r="C17" s="416"/>
      <c r="D17" s="416"/>
      <c r="E17" s="416"/>
      <c r="F17" s="404"/>
      <c r="G17" s="402"/>
      <c r="M17" s="864"/>
      <c r="N17" s="864"/>
      <c r="O17" s="864"/>
    </row>
    <row r="18" spans="1:27" ht="12.75" customHeight="1">
      <c r="A18" s="415"/>
      <c r="C18" s="416"/>
      <c r="D18" s="416"/>
      <c r="E18" s="416"/>
      <c r="F18" s="404"/>
      <c r="G18" s="402"/>
      <c r="M18" s="864"/>
      <c r="N18" s="864"/>
      <c r="O18" s="864"/>
    </row>
    <row r="19" spans="1:27" ht="12.75" customHeight="1">
      <c r="A19" s="417"/>
      <c r="B19" s="418"/>
      <c r="C19" s="418"/>
      <c r="D19" s="418"/>
      <c r="E19" s="418"/>
      <c r="F19" s="419"/>
      <c r="M19" s="864"/>
      <c r="N19" s="864"/>
      <c r="O19" s="864"/>
    </row>
    <row r="20" spans="1:27" ht="12.75" customHeight="1">
      <c r="B20" s="420"/>
      <c r="C20" s="420"/>
      <c r="D20" s="420"/>
      <c r="E20" s="421"/>
      <c r="F20" s="420"/>
      <c r="G20" s="420"/>
      <c r="H20" s="420"/>
      <c r="I20" s="420"/>
      <c r="J20" s="420"/>
      <c r="K20" s="420"/>
      <c r="L20" s="420"/>
      <c r="M20" s="864"/>
      <c r="N20" s="864"/>
      <c r="O20" s="864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</row>
    <row r="21" spans="1:27" ht="12.75" customHeight="1">
      <c r="B21" s="420"/>
      <c r="C21" s="420"/>
      <c r="D21" s="420"/>
      <c r="E21" s="421"/>
      <c r="F21" s="420"/>
      <c r="G21" s="420"/>
      <c r="H21" s="420"/>
      <c r="I21" s="420"/>
      <c r="J21" s="420"/>
      <c r="K21" s="420"/>
      <c r="L21" s="420"/>
      <c r="M21" s="864"/>
      <c r="N21" s="864"/>
      <c r="O21" s="864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</row>
    <row r="22" spans="1:27" ht="12.75" customHeight="1">
      <c r="B22" s="420"/>
      <c r="C22" s="420"/>
      <c r="D22" s="420"/>
      <c r="E22" s="421"/>
      <c r="F22" s="420"/>
      <c r="G22" s="420"/>
      <c r="H22" s="420"/>
      <c r="I22" s="420"/>
      <c r="J22" s="420"/>
      <c r="K22" s="420"/>
      <c r="L22" s="420"/>
      <c r="M22" s="864"/>
      <c r="N22" s="864"/>
      <c r="O22" s="864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</row>
    <row r="23" spans="1:27" ht="12.75" customHeight="1">
      <c r="B23" s="420"/>
      <c r="C23" s="420"/>
      <c r="D23" s="420"/>
      <c r="E23" s="421"/>
      <c r="F23" s="420"/>
      <c r="G23" s="420"/>
      <c r="H23" s="420"/>
      <c r="I23" s="420"/>
      <c r="J23" s="420"/>
      <c r="K23" s="420"/>
      <c r="L23" s="420"/>
      <c r="M23" s="864"/>
      <c r="N23" s="864"/>
      <c r="O23" s="864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</row>
    <row r="24" spans="1:27" ht="12.75" customHeight="1">
      <c r="B24" s="420"/>
      <c r="C24" s="420"/>
      <c r="D24" s="420"/>
      <c r="E24" s="421"/>
      <c r="F24" s="420"/>
      <c r="G24" s="420"/>
      <c r="H24" s="420"/>
      <c r="I24" s="420"/>
      <c r="J24" s="420"/>
      <c r="K24" s="420"/>
      <c r="L24" s="420"/>
      <c r="M24" s="864"/>
      <c r="N24" s="864"/>
      <c r="O24" s="864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</row>
    <row r="25" spans="1:27" ht="12.75" customHeight="1">
      <c r="B25" s="420"/>
      <c r="C25" s="420"/>
      <c r="D25" s="420"/>
      <c r="E25" s="421"/>
      <c r="F25" s="420"/>
      <c r="G25" s="420"/>
      <c r="H25" s="420"/>
      <c r="I25" s="420"/>
      <c r="J25" s="420"/>
      <c r="K25" s="420"/>
      <c r="L25" s="420"/>
      <c r="M25" s="864"/>
      <c r="N25" s="864"/>
      <c r="O25" s="864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</row>
    <row r="26" spans="1:27" ht="12.75" customHeight="1">
      <c r="B26" s="420"/>
      <c r="C26" s="420"/>
      <c r="D26" s="420"/>
      <c r="E26" s="421"/>
      <c r="F26" s="420"/>
      <c r="G26" s="420"/>
      <c r="H26" s="420"/>
      <c r="I26" s="420"/>
      <c r="J26" s="420"/>
      <c r="K26" s="420"/>
      <c r="L26" s="420"/>
      <c r="M26" s="864"/>
      <c r="N26" s="864"/>
      <c r="O26" s="864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</row>
    <row r="27" spans="1:27" ht="12.75" customHeight="1">
      <c r="B27" s="420"/>
      <c r="C27" s="420"/>
      <c r="D27" s="420"/>
      <c r="E27" s="421"/>
      <c r="F27" s="420"/>
      <c r="G27" s="420"/>
      <c r="H27" s="420"/>
      <c r="I27" s="420"/>
      <c r="J27" s="420"/>
      <c r="K27" s="420"/>
      <c r="L27" s="420"/>
      <c r="M27" s="864"/>
      <c r="N27" s="864"/>
      <c r="O27" s="864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</row>
    <row r="28" spans="1:27" ht="12.75" customHeight="1">
      <c r="B28" s="420"/>
      <c r="C28" s="420"/>
      <c r="D28" s="420"/>
      <c r="E28" s="421"/>
      <c r="F28" s="420"/>
      <c r="G28" s="420"/>
      <c r="H28" s="420"/>
      <c r="I28" s="420"/>
      <c r="J28" s="420"/>
      <c r="K28" s="420"/>
      <c r="L28" s="420"/>
      <c r="M28" s="864"/>
      <c r="N28" s="864"/>
      <c r="O28" s="864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</row>
    <row r="29" spans="1:27" ht="12.75" customHeight="1">
      <c r="B29" s="420"/>
      <c r="C29" s="420"/>
      <c r="D29" s="420"/>
      <c r="E29" s="421"/>
      <c r="F29" s="420"/>
      <c r="G29" s="420"/>
      <c r="H29" s="420"/>
      <c r="I29" s="420"/>
      <c r="J29" s="420"/>
      <c r="K29" s="420"/>
      <c r="L29" s="420"/>
      <c r="M29" s="864"/>
      <c r="N29" s="864"/>
      <c r="O29" s="864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</row>
    <row r="30" spans="1:27" ht="12.75" customHeight="1">
      <c r="B30" s="420"/>
      <c r="C30" s="420"/>
      <c r="D30" s="420"/>
      <c r="E30" s="421"/>
      <c r="F30" s="420"/>
      <c r="G30" s="420"/>
      <c r="H30" s="420"/>
      <c r="I30" s="420"/>
      <c r="J30" s="420"/>
      <c r="K30" s="420"/>
      <c r="L30" s="420"/>
      <c r="M30" s="864"/>
      <c r="N30" s="864"/>
      <c r="O30" s="864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</row>
    <row r="31" spans="1:27" ht="12.75" customHeight="1">
      <c r="B31" s="420"/>
      <c r="C31" s="420"/>
      <c r="D31" s="420"/>
      <c r="E31" s="421"/>
      <c r="F31" s="420"/>
      <c r="G31" s="420"/>
      <c r="H31" s="420"/>
      <c r="I31" s="420"/>
      <c r="J31" s="420"/>
      <c r="K31" s="420"/>
      <c r="L31" s="420"/>
      <c r="M31" s="864"/>
      <c r="N31" s="864"/>
      <c r="O31" s="864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</row>
    <row r="32" spans="1:27" ht="12.75" customHeight="1">
      <c r="B32" s="420"/>
      <c r="C32" s="420"/>
      <c r="D32" s="420"/>
      <c r="E32" s="421"/>
      <c r="F32" s="420"/>
      <c r="G32" s="420"/>
      <c r="H32" s="420"/>
      <c r="I32" s="420"/>
      <c r="J32" s="420"/>
      <c r="K32" s="420"/>
      <c r="L32" s="420"/>
      <c r="M32" s="864"/>
      <c r="N32" s="864"/>
      <c r="O32" s="864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</row>
    <row r="33" spans="2:27" ht="12.75" customHeight="1">
      <c r="B33" s="420"/>
      <c r="C33" s="420"/>
      <c r="D33" s="420"/>
      <c r="E33" s="421"/>
      <c r="F33" s="420"/>
      <c r="G33" s="420"/>
      <c r="H33" s="420"/>
      <c r="I33" s="420"/>
      <c r="J33" s="420"/>
      <c r="K33" s="420"/>
      <c r="L33" s="420"/>
      <c r="M33" s="864"/>
      <c r="N33" s="864"/>
      <c r="O33" s="864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</row>
    <row r="34" spans="2:27" ht="12.75" customHeight="1">
      <c r="B34" s="420"/>
      <c r="C34" s="420"/>
      <c r="D34" s="420"/>
      <c r="E34" s="421"/>
      <c r="F34" s="420"/>
      <c r="G34" s="420"/>
      <c r="H34" s="420"/>
      <c r="I34" s="420"/>
      <c r="J34" s="420"/>
      <c r="K34" s="420"/>
      <c r="L34" s="420"/>
      <c r="M34" s="864"/>
      <c r="N34" s="864"/>
      <c r="O34" s="864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</row>
    <row r="35" spans="2:27" ht="12.75" customHeight="1">
      <c r="B35" s="420"/>
      <c r="C35" s="420"/>
      <c r="D35" s="420"/>
      <c r="E35" s="421"/>
      <c r="F35" s="420"/>
      <c r="G35" s="420"/>
      <c r="H35" s="420"/>
      <c r="I35" s="420"/>
      <c r="J35" s="420"/>
      <c r="K35" s="420"/>
      <c r="L35" s="420"/>
      <c r="M35" s="864"/>
      <c r="N35" s="864"/>
      <c r="O35" s="864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</row>
    <row r="36" spans="2:27">
      <c r="B36" s="420"/>
      <c r="C36" s="420"/>
      <c r="D36" s="420"/>
      <c r="E36" s="421"/>
      <c r="F36" s="420"/>
      <c r="G36" s="420"/>
      <c r="H36" s="420"/>
      <c r="I36" s="420"/>
      <c r="J36" s="420"/>
      <c r="K36" s="420"/>
      <c r="L36" s="420"/>
      <c r="M36" s="864"/>
      <c r="N36" s="864"/>
      <c r="O36" s="864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</row>
    <row r="37" spans="2:27">
      <c r="B37" s="420"/>
      <c r="C37" s="420"/>
      <c r="D37" s="420"/>
      <c r="E37" s="421"/>
      <c r="F37" s="420"/>
      <c r="G37" s="420"/>
      <c r="H37" s="420"/>
      <c r="I37" s="420"/>
      <c r="J37" s="420"/>
      <c r="K37" s="420"/>
      <c r="L37" s="420"/>
      <c r="M37" s="864"/>
      <c r="N37" s="864"/>
      <c r="O37" s="864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</row>
    <row r="38" spans="2:27">
      <c r="B38" s="420"/>
      <c r="C38" s="420"/>
      <c r="D38" s="420"/>
      <c r="E38" s="421"/>
      <c r="F38" s="420"/>
      <c r="G38" s="420"/>
      <c r="H38" s="420"/>
      <c r="I38" s="420"/>
      <c r="J38" s="420"/>
      <c r="K38" s="420"/>
      <c r="L38" s="420"/>
      <c r="M38" s="864"/>
      <c r="N38" s="864"/>
      <c r="O38" s="864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</row>
    <row r="39" spans="2:27">
      <c r="B39" s="420"/>
      <c r="C39" s="420"/>
      <c r="D39" s="420"/>
      <c r="E39" s="421"/>
      <c r="F39" s="420"/>
      <c r="G39" s="420"/>
      <c r="H39" s="420"/>
      <c r="I39" s="420"/>
      <c r="J39" s="420"/>
      <c r="K39" s="420"/>
      <c r="L39" s="420"/>
      <c r="M39" s="864"/>
      <c r="N39" s="864"/>
      <c r="O39" s="864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</row>
    <row r="40" spans="2:27">
      <c r="B40" s="420"/>
      <c r="C40" s="420"/>
      <c r="D40" s="420"/>
      <c r="E40" s="421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</row>
    <row r="41" spans="2:27">
      <c r="B41" s="420"/>
      <c r="C41" s="420"/>
      <c r="D41" s="420"/>
      <c r="E41" s="421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</row>
    <row r="42" spans="2:27">
      <c r="B42" s="420"/>
      <c r="C42" s="420"/>
      <c r="D42" s="420"/>
      <c r="E42" s="421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</row>
    <row r="43" spans="2:27">
      <c r="B43" s="420"/>
      <c r="C43" s="420"/>
      <c r="D43" s="420"/>
      <c r="E43" s="421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</row>
    <row r="44" spans="2:27">
      <c r="B44" s="420"/>
      <c r="C44" s="420"/>
      <c r="D44" s="420"/>
      <c r="E44" s="421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</row>
    <row r="45" spans="2:27">
      <c r="B45" s="420"/>
      <c r="C45" s="420"/>
      <c r="D45" s="420"/>
      <c r="E45" s="421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</row>
    <row r="46" spans="2:27">
      <c r="B46" s="420"/>
      <c r="C46" s="420"/>
      <c r="D46" s="420"/>
      <c r="E46" s="421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</row>
    <row r="47" spans="2:27">
      <c r="B47" s="420"/>
      <c r="C47" s="420"/>
      <c r="D47" s="420"/>
      <c r="E47" s="421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</row>
    <row r="48" spans="2:27">
      <c r="B48" s="420"/>
      <c r="C48" s="420"/>
      <c r="D48" s="420"/>
      <c r="E48" s="421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</row>
    <row r="49" spans="2:27">
      <c r="B49" s="420"/>
      <c r="C49" s="420"/>
      <c r="D49" s="420"/>
      <c r="E49" s="421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</row>
    <row r="50" spans="2:27">
      <c r="B50" s="420"/>
      <c r="C50" s="420"/>
      <c r="D50" s="420"/>
      <c r="E50" s="421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</row>
    <row r="51" spans="2:27">
      <c r="B51" s="420"/>
      <c r="C51" s="420"/>
      <c r="D51" s="420"/>
      <c r="E51" s="421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</row>
    <row r="52" spans="2:27">
      <c r="B52" s="420"/>
      <c r="C52" s="420"/>
      <c r="D52" s="420"/>
      <c r="E52" s="421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</row>
    <row r="53" spans="2:27">
      <c r="B53" s="420"/>
      <c r="C53" s="420"/>
      <c r="D53" s="420"/>
      <c r="E53" s="421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</row>
    <row r="54" spans="2:27">
      <c r="B54" s="420"/>
      <c r="C54" s="420"/>
      <c r="D54" s="420"/>
      <c r="E54" s="421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</row>
    <row r="55" spans="2:27">
      <c r="B55" s="420"/>
      <c r="C55" s="420"/>
      <c r="D55" s="420"/>
      <c r="E55" s="421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</row>
    <row r="56" spans="2:27">
      <c r="B56" s="420"/>
      <c r="C56" s="420"/>
      <c r="D56" s="420"/>
      <c r="E56" s="421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</row>
    <row r="57" spans="2:27">
      <c r="B57" s="420"/>
      <c r="C57" s="420"/>
      <c r="D57" s="420"/>
      <c r="E57" s="421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</row>
    <row r="58" spans="2:27">
      <c r="B58" s="420"/>
      <c r="C58" s="420"/>
      <c r="D58" s="420"/>
      <c r="E58" s="421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</row>
    <row r="59" spans="2:27">
      <c r="B59" s="420"/>
      <c r="C59" s="420"/>
      <c r="D59" s="420"/>
      <c r="E59" s="421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</row>
    <row r="60" spans="2:27">
      <c r="B60" s="420"/>
      <c r="C60" s="420"/>
      <c r="D60" s="420"/>
      <c r="E60" s="421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</row>
    <row r="61" spans="2:27">
      <c r="B61" s="420"/>
      <c r="C61" s="420"/>
      <c r="D61" s="420"/>
      <c r="E61" s="421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</row>
    <row r="62" spans="2:27">
      <c r="B62" s="420"/>
      <c r="C62" s="420"/>
      <c r="D62" s="420"/>
      <c r="E62" s="421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</row>
    <row r="63" spans="2:27">
      <c r="B63" s="420"/>
      <c r="C63" s="420"/>
      <c r="D63" s="420"/>
      <c r="E63" s="421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</row>
    <row r="64" spans="2:27">
      <c r="B64" s="420"/>
      <c r="C64" s="420"/>
      <c r="D64" s="420"/>
      <c r="E64" s="421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</row>
    <row r="65" spans="2:27">
      <c r="B65" s="420"/>
      <c r="C65" s="420"/>
      <c r="D65" s="420"/>
      <c r="E65" s="421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</row>
    <row r="66" spans="2:27">
      <c r="B66" s="420"/>
      <c r="C66" s="420"/>
      <c r="D66" s="420"/>
      <c r="E66" s="421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</row>
    <row r="67" spans="2:27">
      <c r="B67" s="420"/>
      <c r="C67" s="420"/>
      <c r="D67" s="420"/>
      <c r="E67" s="421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</row>
    <row r="68" spans="2:27">
      <c r="B68" s="420"/>
      <c r="C68" s="420"/>
      <c r="D68" s="420"/>
      <c r="E68" s="421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</row>
    <row r="69" spans="2:27">
      <c r="B69" s="420"/>
      <c r="C69" s="420"/>
      <c r="D69" s="420"/>
      <c r="E69" s="421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</row>
    <row r="70" spans="2:27">
      <c r="B70" s="420"/>
      <c r="C70" s="420"/>
      <c r="D70" s="420"/>
      <c r="E70" s="421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</row>
    <row r="71" spans="2:27">
      <c r="B71" s="420"/>
      <c r="C71" s="420"/>
      <c r="D71" s="420"/>
      <c r="E71" s="421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</row>
    <row r="72" spans="2:27">
      <c r="B72" s="420"/>
      <c r="C72" s="420"/>
      <c r="D72" s="420"/>
      <c r="E72" s="421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</row>
    <row r="73" spans="2:27">
      <c r="B73" s="420"/>
      <c r="C73" s="420"/>
      <c r="D73" s="420"/>
      <c r="E73" s="421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</row>
    <row r="74" spans="2:27">
      <c r="B74" s="420"/>
      <c r="C74" s="420"/>
      <c r="D74" s="420"/>
      <c r="E74" s="421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</row>
    <row r="75" spans="2:27">
      <c r="B75" s="420"/>
      <c r="C75" s="420"/>
      <c r="D75" s="420"/>
      <c r="E75" s="421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</row>
    <row r="76" spans="2:27">
      <c r="B76" s="420"/>
      <c r="C76" s="420"/>
      <c r="D76" s="420"/>
      <c r="E76" s="421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</row>
    <row r="77" spans="2:27">
      <c r="B77" s="420"/>
      <c r="C77" s="420"/>
      <c r="D77" s="420"/>
      <c r="E77" s="421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</row>
    <row r="78" spans="2:27">
      <c r="B78" s="420"/>
      <c r="C78" s="420"/>
      <c r="D78" s="420"/>
      <c r="E78" s="421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</row>
    <row r="79" spans="2:27">
      <c r="B79" s="420"/>
      <c r="C79" s="420"/>
      <c r="D79" s="420"/>
      <c r="E79" s="421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</row>
    <row r="80" spans="2:27">
      <c r="B80" s="420"/>
      <c r="C80" s="420"/>
      <c r="D80" s="420"/>
      <c r="E80" s="421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</row>
    <row r="81" spans="2:27">
      <c r="B81" s="420"/>
      <c r="C81" s="420"/>
      <c r="D81" s="420"/>
      <c r="E81" s="421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</row>
    <row r="82" spans="2:27">
      <c r="B82" s="420"/>
      <c r="C82" s="420"/>
      <c r="D82" s="420"/>
      <c r="E82" s="421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</row>
    <row r="83" spans="2:27">
      <c r="B83" s="420"/>
      <c r="C83" s="420"/>
      <c r="D83" s="420"/>
      <c r="E83" s="421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</row>
    <row r="84" spans="2:27">
      <c r="B84" s="420"/>
      <c r="C84" s="420"/>
      <c r="D84" s="420"/>
      <c r="E84" s="421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</row>
    <row r="85" spans="2:27">
      <c r="B85" s="420"/>
      <c r="C85" s="420"/>
      <c r="D85" s="420"/>
      <c r="E85" s="421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</row>
    <row r="86" spans="2:27">
      <c r="B86" s="420"/>
      <c r="C86" s="420"/>
      <c r="D86" s="420"/>
      <c r="E86" s="421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</row>
    <row r="87" spans="2:27">
      <c r="B87" s="420"/>
      <c r="C87" s="420"/>
      <c r="D87" s="420"/>
      <c r="E87" s="421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</row>
    <row r="88" spans="2:27">
      <c r="B88" s="420"/>
      <c r="C88" s="420"/>
      <c r="D88" s="420"/>
      <c r="E88" s="421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</row>
    <row r="89" spans="2:27">
      <c r="B89" s="420"/>
      <c r="C89" s="420"/>
      <c r="D89" s="420"/>
      <c r="E89" s="421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</row>
    <row r="90" spans="2:27">
      <c r="B90" s="420"/>
      <c r="C90" s="420"/>
      <c r="D90" s="420"/>
      <c r="E90" s="421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</row>
    <row r="91" spans="2:27">
      <c r="B91" s="420"/>
      <c r="C91" s="420"/>
      <c r="D91" s="420"/>
      <c r="E91" s="421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</row>
    <row r="92" spans="2:27">
      <c r="B92" s="420"/>
      <c r="C92" s="420"/>
      <c r="D92" s="420"/>
      <c r="E92" s="421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</row>
    <row r="93" spans="2:27">
      <c r="B93" s="420"/>
      <c r="C93" s="420"/>
      <c r="D93" s="420"/>
      <c r="E93" s="421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</row>
    <row r="94" spans="2:27">
      <c r="B94" s="420"/>
      <c r="C94" s="420"/>
      <c r="D94" s="420"/>
      <c r="E94" s="421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</row>
    <row r="95" spans="2:27">
      <c r="B95" s="420"/>
      <c r="C95" s="420"/>
      <c r="D95" s="420"/>
      <c r="E95" s="421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</row>
    <row r="96" spans="2:27">
      <c r="B96" s="420"/>
      <c r="C96" s="420"/>
      <c r="D96" s="420"/>
      <c r="E96" s="421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</row>
    <row r="97" spans="2:27">
      <c r="B97" s="420"/>
      <c r="C97" s="420"/>
      <c r="D97" s="420"/>
      <c r="E97" s="421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</row>
    <row r="98" spans="2:27">
      <c r="B98" s="420"/>
      <c r="C98" s="420"/>
      <c r="D98" s="420"/>
      <c r="E98" s="421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</row>
    <row r="99" spans="2:27">
      <c r="B99" s="420"/>
      <c r="C99" s="420"/>
      <c r="D99" s="420"/>
      <c r="E99" s="421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</row>
    <row r="100" spans="2:27">
      <c r="B100" s="420"/>
      <c r="C100" s="420"/>
      <c r="D100" s="420"/>
      <c r="E100" s="421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</row>
    <row r="101" spans="2:27">
      <c r="B101" s="420"/>
      <c r="C101" s="420"/>
      <c r="D101" s="420"/>
      <c r="E101" s="421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</row>
    <row r="102" spans="2:27">
      <c r="B102" s="420"/>
      <c r="C102" s="420"/>
      <c r="D102" s="420"/>
      <c r="E102" s="421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</row>
    <row r="103" spans="2:27">
      <c r="B103" s="420"/>
      <c r="C103" s="420"/>
      <c r="D103" s="420"/>
      <c r="E103" s="421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</row>
    <row r="104" spans="2:27">
      <c r="B104" s="420"/>
      <c r="C104" s="420"/>
      <c r="D104" s="420"/>
      <c r="E104" s="421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</row>
    <row r="105" spans="2:27">
      <c r="B105" s="420"/>
      <c r="C105" s="420"/>
      <c r="D105" s="420"/>
      <c r="E105" s="421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</row>
    <row r="106" spans="2:27">
      <c r="B106" s="420"/>
      <c r="C106" s="420"/>
      <c r="D106" s="420"/>
      <c r="E106" s="421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</row>
    <row r="107" spans="2:27">
      <c r="B107" s="420"/>
      <c r="C107" s="420"/>
      <c r="D107" s="420"/>
      <c r="E107" s="421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</row>
    <row r="108" spans="2:27">
      <c r="B108" s="420"/>
      <c r="C108" s="420"/>
      <c r="D108" s="420"/>
      <c r="E108" s="421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</row>
    <row r="109" spans="2:27">
      <c r="B109" s="420"/>
      <c r="C109" s="420"/>
      <c r="D109" s="420"/>
      <c r="E109" s="421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</row>
    <row r="110" spans="2:27">
      <c r="B110" s="420"/>
      <c r="C110" s="420"/>
      <c r="D110" s="420"/>
      <c r="E110" s="421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</row>
    <row r="111" spans="2:27">
      <c r="B111" s="420"/>
      <c r="C111" s="420"/>
      <c r="D111" s="420"/>
      <c r="E111" s="421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</row>
    <row r="112" spans="2:27">
      <c r="B112" s="420"/>
      <c r="C112" s="420"/>
      <c r="D112" s="420"/>
      <c r="E112" s="421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</row>
    <row r="113" spans="2:27">
      <c r="B113" s="420"/>
      <c r="C113" s="420"/>
      <c r="D113" s="420"/>
      <c r="E113" s="421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</row>
    <row r="114" spans="2:27">
      <c r="B114" s="420"/>
      <c r="C114" s="420"/>
      <c r="D114" s="420"/>
      <c r="E114" s="421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</row>
    <row r="115" spans="2:27">
      <c r="B115" s="420"/>
      <c r="C115" s="420"/>
      <c r="D115" s="420"/>
      <c r="E115" s="421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</row>
    <row r="116" spans="2:27">
      <c r="B116" s="420"/>
      <c r="C116" s="420"/>
      <c r="D116" s="420"/>
      <c r="E116" s="421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</row>
    <row r="117" spans="2:27">
      <c r="B117" s="420"/>
      <c r="C117" s="420"/>
      <c r="D117" s="420"/>
      <c r="E117" s="421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</row>
    <row r="118" spans="2:27">
      <c r="B118" s="420"/>
      <c r="C118" s="420"/>
      <c r="D118" s="420"/>
      <c r="E118" s="421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</row>
    <row r="119" spans="2:27">
      <c r="B119" s="420"/>
      <c r="C119" s="420"/>
      <c r="D119" s="420"/>
      <c r="E119" s="421"/>
      <c r="F119" s="420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</row>
    <row r="120" spans="2:27">
      <c r="B120" s="420"/>
      <c r="C120" s="420"/>
      <c r="D120" s="420"/>
      <c r="E120" s="421"/>
      <c r="F120" s="420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</row>
    <row r="121" spans="2:27">
      <c r="B121" s="420"/>
      <c r="C121" s="420"/>
      <c r="D121" s="420"/>
      <c r="E121" s="421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</row>
    <row r="122" spans="2:27">
      <c r="B122" s="420"/>
      <c r="C122" s="420"/>
      <c r="D122" s="420"/>
      <c r="E122" s="421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</row>
    <row r="123" spans="2:27">
      <c r="B123" s="420"/>
      <c r="C123" s="420"/>
      <c r="D123" s="420"/>
      <c r="E123" s="421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</row>
    <row r="124" spans="2:27">
      <c r="B124" s="420"/>
      <c r="C124" s="420"/>
      <c r="D124" s="420"/>
      <c r="E124" s="421"/>
      <c r="F124" s="420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</row>
    <row r="125" spans="2:27">
      <c r="B125" s="420"/>
      <c r="C125" s="420"/>
      <c r="D125" s="420"/>
      <c r="E125" s="421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</row>
    <row r="126" spans="2:27">
      <c r="B126" s="420"/>
      <c r="C126" s="420"/>
      <c r="D126" s="420"/>
      <c r="E126" s="421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</row>
    <row r="127" spans="2:27">
      <c r="B127" s="420"/>
      <c r="C127" s="420"/>
      <c r="D127" s="420"/>
      <c r="E127" s="421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</row>
    <row r="128" spans="2:27">
      <c r="B128" s="420"/>
      <c r="C128" s="420"/>
      <c r="D128" s="420"/>
      <c r="E128" s="421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</row>
    <row r="129" spans="2:27">
      <c r="B129" s="420"/>
      <c r="C129" s="420"/>
      <c r="D129" s="420"/>
      <c r="E129" s="421"/>
      <c r="F129" s="420"/>
      <c r="G129" s="420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</row>
    <row r="130" spans="2:27">
      <c r="B130" s="420"/>
      <c r="C130" s="420"/>
      <c r="D130" s="420"/>
      <c r="E130" s="421"/>
      <c r="F130" s="420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</row>
    <row r="131" spans="2:27">
      <c r="B131" s="420"/>
      <c r="C131" s="420"/>
      <c r="D131" s="420"/>
      <c r="E131" s="421"/>
      <c r="F131" s="420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</row>
    <row r="132" spans="2:27">
      <c r="B132" s="420"/>
      <c r="C132" s="420"/>
      <c r="D132" s="420"/>
      <c r="E132" s="421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</row>
    <row r="133" spans="2:27">
      <c r="B133" s="420"/>
      <c r="C133" s="420"/>
      <c r="D133" s="420"/>
      <c r="E133" s="421"/>
      <c r="F133" s="420"/>
      <c r="G133" s="420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</row>
    <row r="134" spans="2:27">
      <c r="B134" s="420"/>
      <c r="C134" s="420"/>
      <c r="D134" s="420"/>
      <c r="E134" s="421"/>
      <c r="F134" s="420"/>
      <c r="G134" s="420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420"/>
    </row>
    <row r="135" spans="2:27">
      <c r="B135" s="420"/>
      <c r="C135" s="420"/>
      <c r="D135" s="420"/>
      <c r="E135" s="421"/>
      <c r="F135" s="420"/>
      <c r="G135" s="420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420"/>
    </row>
    <row r="136" spans="2:27">
      <c r="B136" s="420"/>
      <c r="C136" s="420"/>
      <c r="D136" s="420"/>
      <c r="E136" s="421"/>
      <c r="F136" s="420"/>
      <c r="G136" s="420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420"/>
    </row>
    <row r="137" spans="2:27">
      <c r="B137" s="420"/>
      <c r="C137" s="420"/>
      <c r="D137" s="420"/>
      <c r="E137" s="421"/>
      <c r="F137" s="420"/>
      <c r="G137" s="420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</row>
    <row r="138" spans="2:27">
      <c r="B138" s="420"/>
      <c r="C138" s="420"/>
      <c r="D138" s="420"/>
      <c r="E138" s="421"/>
      <c r="F138" s="420"/>
      <c r="G138" s="420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420"/>
    </row>
    <row r="139" spans="2:27">
      <c r="B139" s="420"/>
      <c r="C139" s="420"/>
      <c r="D139" s="420"/>
      <c r="E139" s="421"/>
      <c r="F139" s="420"/>
      <c r="G139" s="420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  <c r="AA139" s="420"/>
    </row>
    <row r="140" spans="2:27">
      <c r="B140" s="420"/>
      <c r="C140" s="420"/>
      <c r="D140" s="420"/>
      <c r="E140" s="421"/>
      <c r="F140" s="420"/>
      <c r="G140" s="420"/>
      <c r="H140" s="420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  <c r="AA140" s="420"/>
    </row>
    <row r="141" spans="2:27">
      <c r="B141" s="420"/>
      <c r="C141" s="420"/>
      <c r="D141" s="420"/>
      <c r="E141" s="421"/>
      <c r="F141" s="420"/>
      <c r="G141" s="420"/>
      <c r="H141" s="420"/>
      <c r="I141" s="420"/>
      <c r="J141" s="420"/>
      <c r="K141" s="420"/>
      <c r="L141" s="420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  <c r="AA141" s="420"/>
    </row>
    <row r="142" spans="2:27">
      <c r="B142" s="420"/>
      <c r="C142" s="420"/>
      <c r="D142" s="420"/>
      <c r="E142" s="421"/>
      <c r="F142" s="420"/>
      <c r="G142" s="420"/>
      <c r="H142" s="420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  <c r="Z142" s="420"/>
      <c r="AA142" s="420"/>
    </row>
    <row r="143" spans="2:27">
      <c r="B143" s="420"/>
      <c r="C143" s="420"/>
      <c r="D143" s="420"/>
      <c r="E143" s="421"/>
      <c r="F143" s="420"/>
      <c r="G143" s="420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</row>
    <row r="144" spans="2:27">
      <c r="B144" s="420"/>
      <c r="C144" s="420"/>
      <c r="D144" s="420"/>
      <c r="E144" s="421"/>
      <c r="F144" s="420"/>
      <c r="G144" s="420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  <c r="AA144" s="420"/>
    </row>
    <row r="145" spans="2:27">
      <c r="B145" s="420"/>
      <c r="C145" s="420"/>
      <c r="D145" s="420"/>
      <c r="E145" s="421"/>
      <c r="F145" s="420"/>
      <c r="G145" s="420"/>
      <c r="H145" s="420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  <c r="AA145" s="420"/>
    </row>
    <row r="146" spans="2:27">
      <c r="B146" s="420"/>
      <c r="C146" s="420"/>
      <c r="D146" s="420"/>
      <c r="E146" s="421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</row>
    <row r="147" spans="2:27">
      <c r="B147" s="420"/>
      <c r="C147" s="420"/>
      <c r="D147" s="420"/>
      <c r="E147" s="421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</row>
    <row r="148" spans="2:27">
      <c r="B148" s="420"/>
      <c r="C148" s="420"/>
      <c r="D148" s="420"/>
      <c r="E148" s="421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</row>
    <row r="149" spans="2:27">
      <c r="B149" s="420"/>
      <c r="C149" s="420"/>
      <c r="D149" s="420"/>
      <c r="E149" s="421"/>
      <c r="F149" s="420"/>
      <c r="G149" s="420"/>
      <c r="H149" s="420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  <c r="AA149" s="420"/>
    </row>
    <row r="150" spans="2:27">
      <c r="B150" s="420"/>
      <c r="C150" s="420"/>
      <c r="D150" s="420"/>
      <c r="E150" s="421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  <c r="AA150" s="420"/>
    </row>
    <row r="151" spans="2:27">
      <c r="B151" s="420"/>
      <c r="C151" s="420"/>
      <c r="D151" s="420"/>
      <c r="E151" s="421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</row>
    <row r="152" spans="2:27">
      <c r="B152" s="420"/>
      <c r="C152" s="420"/>
      <c r="D152" s="420"/>
      <c r="E152" s="421"/>
      <c r="F152" s="420"/>
      <c r="G152" s="420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</row>
    <row r="153" spans="2:27">
      <c r="B153" s="420"/>
      <c r="C153" s="420"/>
      <c r="D153" s="420"/>
      <c r="E153" s="421"/>
      <c r="F153" s="420"/>
      <c r="G153" s="420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</row>
    <row r="154" spans="2:27">
      <c r="B154" s="420"/>
      <c r="C154" s="420"/>
      <c r="D154" s="420"/>
      <c r="E154" s="421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</row>
    <row r="155" spans="2:27">
      <c r="B155" s="420"/>
      <c r="C155" s="420"/>
      <c r="D155" s="420"/>
      <c r="E155" s="421"/>
      <c r="F155" s="420"/>
      <c r="G155" s="420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  <c r="AA155" s="420"/>
    </row>
    <row r="156" spans="2:27">
      <c r="B156" s="420"/>
      <c r="C156" s="420"/>
      <c r="D156" s="420"/>
      <c r="E156" s="421"/>
      <c r="F156" s="420"/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  <c r="AA156" s="420"/>
    </row>
    <row r="157" spans="2:27">
      <c r="B157" s="420"/>
      <c r="C157" s="420"/>
      <c r="D157" s="420"/>
      <c r="E157" s="421"/>
      <c r="F157" s="420"/>
      <c r="G157" s="420"/>
      <c r="H157" s="420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  <c r="Z157" s="420"/>
      <c r="AA157" s="420"/>
    </row>
    <row r="158" spans="2:27">
      <c r="B158" s="420"/>
      <c r="C158" s="420"/>
      <c r="D158" s="420"/>
      <c r="E158" s="421"/>
      <c r="F158" s="420"/>
      <c r="G158" s="420"/>
      <c r="H158" s="420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</row>
    <row r="159" spans="2:27">
      <c r="B159" s="420"/>
      <c r="C159" s="420"/>
      <c r="D159" s="420"/>
      <c r="E159" s="421"/>
      <c r="F159" s="420"/>
      <c r="G159" s="420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</row>
    <row r="160" spans="2:27">
      <c r="B160" s="420"/>
      <c r="C160" s="420"/>
      <c r="D160" s="420"/>
      <c r="E160" s="421"/>
      <c r="F160" s="420"/>
      <c r="G160" s="420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  <c r="AA160" s="420"/>
    </row>
    <row r="161" spans="2:27">
      <c r="B161" s="420"/>
      <c r="C161" s="420"/>
      <c r="D161" s="420"/>
      <c r="E161" s="421"/>
      <c r="F161" s="420"/>
      <c r="G161" s="420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  <c r="AA161" s="420"/>
    </row>
    <row r="162" spans="2:27">
      <c r="B162" s="420"/>
      <c r="C162" s="420"/>
      <c r="D162" s="420"/>
      <c r="E162" s="421"/>
      <c r="F162" s="420"/>
      <c r="G162" s="420"/>
      <c r="H162" s="420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  <c r="AA162" s="420"/>
    </row>
    <row r="163" spans="2:27">
      <c r="B163" s="420"/>
      <c r="C163" s="420"/>
      <c r="D163" s="420"/>
      <c r="E163" s="421"/>
      <c r="F163" s="420"/>
      <c r="G163" s="420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</row>
    <row r="164" spans="2:27">
      <c r="B164" s="420"/>
      <c r="C164" s="420"/>
      <c r="D164" s="420"/>
      <c r="E164" s="421"/>
      <c r="F164" s="420"/>
      <c r="G164" s="420"/>
      <c r="H164" s="420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  <c r="AA164" s="420"/>
    </row>
    <row r="165" spans="2:27">
      <c r="B165" s="420"/>
      <c r="C165" s="420"/>
      <c r="D165" s="420"/>
      <c r="E165" s="421"/>
      <c r="F165" s="420"/>
      <c r="G165" s="420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  <c r="AA165" s="420"/>
    </row>
    <row r="166" spans="2:27">
      <c r="B166" s="420"/>
      <c r="C166" s="420"/>
      <c r="D166" s="420"/>
      <c r="E166" s="421"/>
      <c r="F166" s="420"/>
      <c r="G166" s="420"/>
      <c r="H166" s="420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  <c r="AA166" s="420"/>
    </row>
    <row r="167" spans="2:27">
      <c r="B167" s="420"/>
      <c r="C167" s="420"/>
      <c r="D167" s="420"/>
      <c r="E167" s="421"/>
      <c r="F167" s="420"/>
      <c r="G167" s="420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  <c r="AA167" s="420"/>
    </row>
    <row r="168" spans="2:27">
      <c r="B168" s="420"/>
      <c r="C168" s="420"/>
      <c r="D168" s="420"/>
      <c r="E168" s="421"/>
      <c r="F168" s="420"/>
      <c r="G168" s="420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</row>
    <row r="169" spans="2:27">
      <c r="B169" s="420"/>
      <c r="C169" s="420"/>
      <c r="D169" s="420"/>
      <c r="E169" s="421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</row>
    <row r="170" spans="2:27">
      <c r="B170" s="420"/>
      <c r="C170" s="420"/>
      <c r="D170" s="420"/>
      <c r="E170" s="421"/>
      <c r="F170" s="420"/>
      <c r="G170" s="420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</row>
    <row r="171" spans="2:27">
      <c r="B171" s="420"/>
      <c r="C171" s="420"/>
      <c r="D171" s="420"/>
      <c r="E171" s="421"/>
      <c r="F171" s="420"/>
      <c r="G171" s="420"/>
      <c r="H171" s="420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  <c r="Z171" s="420"/>
      <c r="AA171" s="420"/>
    </row>
    <row r="172" spans="2:27">
      <c r="B172" s="420"/>
      <c r="C172" s="420"/>
      <c r="D172" s="420"/>
      <c r="E172" s="421"/>
      <c r="F172" s="420"/>
      <c r="G172" s="420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  <c r="AA172" s="420"/>
    </row>
    <row r="173" spans="2:27">
      <c r="B173" s="420"/>
      <c r="C173" s="420"/>
      <c r="D173" s="420"/>
      <c r="E173" s="421"/>
      <c r="F173" s="420"/>
      <c r="G173" s="420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  <c r="AA173" s="420"/>
    </row>
    <row r="174" spans="2:27">
      <c r="B174" s="420"/>
      <c r="C174" s="420"/>
      <c r="D174" s="420"/>
      <c r="E174" s="421"/>
      <c r="F174" s="420"/>
      <c r="G174" s="420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  <c r="Z174" s="420"/>
      <c r="AA174" s="420"/>
    </row>
    <row r="175" spans="2:27">
      <c r="B175" s="420"/>
      <c r="C175" s="420"/>
      <c r="D175" s="420"/>
      <c r="E175" s="421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</row>
    <row r="176" spans="2:27">
      <c r="B176" s="420"/>
      <c r="C176" s="420"/>
      <c r="D176" s="420"/>
      <c r="E176" s="421"/>
      <c r="F176" s="420"/>
      <c r="G176" s="420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  <c r="AA176" s="420"/>
    </row>
    <row r="177" spans="2:27">
      <c r="B177" s="420"/>
      <c r="C177" s="420"/>
      <c r="D177" s="420"/>
      <c r="E177" s="421"/>
      <c r="F177" s="420"/>
      <c r="G177" s="420"/>
      <c r="H177" s="420"/>
      <c r="I177" s="420"/>
      <c r="J177" s="420"/>
      <c r="K177" s="420"/>
      <c r="L177" s="420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  <c r="Z177" s="420"/>
      <c r="AA177" s="420"/>
    </row>
    <row r="178" spans="2:27">
      <c r="B178" s="420"/>
      <c r="C178" s="420"/>
      <c r="D178" s="420"/>
      <c r="E178" s="421"/>
      <c r="F178" s="420"/>
      <c r="G178" s="420"/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  <c r="Z178" s="420"/>
      <c r="AA178" s="420"/>
    </row>
    <row r="179" spans="2:27">
      <c r="B179" s="420"/>
      <c r="C179" s="420"/>
      <c r="D179" s="420"/>
      <c r="E179" s="421"/>
      <c r="F179" s="420"/>
      <c r="G179" s="420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  <c r="AA179" s="420"/>
    </row>
    <row r="180" spans="2:27">
      <c r="B180" s="420"/>
      <c r="C180" s="420"/>
      <c r="D180" s="420"/>
      <c r="E180" s="421"/>
      <c r="F180" s="420"/>
      <c r="G180" s="420"/>
      <c r="H180" s="420"/>
      <c r="I180" s="420"/>
      <c r="J180" s="420"/>
      <c r="K180" s="420"/>
      <c r="L180" s="420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  <c r="Z180" s="420"/>
      <c r="AA180" s="420"/>
    </row>
    <row r="181" spans="2:27">
      <c r="B181" s="420"/>
      <c r="C181" s="420"/>
      <c r="D181" s="420"/>
      <c r="E181" s="421"/>
      <c r="F181" s="420"/>
      <c r="G181" s="420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</row>
    <row r="182" spans="2:27">
      <c r="B182" s="420"/>
      <c r="C182" s="420"/>
      <c r="D182" s="420"/>
      <c r="E182" s="421"/>
      <c r="F182" s="420"/>
      <c r="G182" s="420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</row>
    <row r="183" spans="2:27">
      <c r="B183" s="420"/>
      <c r="C183" s="420"/>
      <c r="D183" s="420"/>
      <c r="E183" s="421"/>
      <c r="F183" s="420"/>
      <c r="G183" s="420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</row>
    <row r="184" spans="2:27">
      <c r="B184" s="420"/>
      <c r="C184" s="420"/>
      <c r="D184" s="420"/>
      <c r="E184" s="421"/>
      <c r="F184" s="420"/>
      <c r="G184" s="420"/>
      <c r="H184" s="420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  <c r="Z184" s="420"/>
      <c r="AA184" s="420"/>
    </row>
    <row r="185" spans="2:27">
      <c r="B185" s="420"/>
      <c r="C185" s="420"/>
      <c r="D185" s="420"/>
      <c r="E185" s="421"/>
      <c r="F185" s="420"/>
      <c r="G185" s="420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  <c r="AA185" s="420"/>
    </row>
    <row r="186" spans="2:27">
      <c r="B186" s="420"/>
      <c r="C186" s="420"/>
      <c r="D186" s="420"/>
      <c r="E186" s="421"/>
      <c r="F186" s="420"/>
      <c r="G186" s="420"/>
      <c r="H186" s="420"/>
      <c r="I186" s="420"/>
      <c r="J186" s="420"/>
      <c r="K186" s="420"/>
      <c r="L186" s="420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  <c r="Z186" s="420"/>
      <c r="AA186" s="420"/>
    </row>
    <row r="187" spans="2:27">
      <c r="B187" s="420"/>
      <c r="C187" s="420"/>
      <c r="D187" s="420"/>
      <c r="E187" s="421"/>
      <c r="F187" s="420"/>
      <c r="G187" s="420"/>
      <c r="H187" s="420"/>
      <c r="I187" s="420"/>
      <c r="J187" s="420"/>
      <c r="K187" s="420"/>
      <c r="L187" s="420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  <c r="Z187" s="420"/>
      <c r="AA187" s="420"/>
    </row>
    <row r="188" spans="2:27">
      <c r="B188" s="420"/>
      <c r="C188" s="420"/>
      <c r="D188" s="420"/>
      <c r="E188" s="421"/>
      <c r="F188" s="420"/>
      <c r="G188" s="420"/>
      <c r="H188" s="420"/>
      <c r="I188" s="420"/>
      <c r="J188" s="420"/>
      <c r="K188" s="420"/>
      <c r="L188" s="420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  <c r="Z188" s="420"/>
      <c r="AA188" s="420"/>
    </row>
    <row r="189" spans="2:27">
      <c r="B189" s="420"/>
      <c r="C189" s="420"/>
      <c r="D189" s="420"/>
      <c r="E189" s="421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  <c r="AA189" s="420"/>
    </row>
    <row r="190" spans="2:27">
      <c r="B190" s="420"/>
      <c r="C190" s="420"/>
      <c r="D190" s="420"/>
      <c r="E190" s="421"/>
      <c r="F190" s="420"/>
      <c r="G190" s="420"/>
      <c r="H190" s="420"/>
      <c r="I190" s="420"/>
      <c r="J190" s="420"/>
      <c r="K190" s="420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  <c r="Z190" s="420"/>
      <c r="AA190" s="420"/>
    </row>
    <row r="191" spans="2:27">
      <c r="B191" s="420"/>
      <c r="C191" s="420"/>
      <c r="D191" s="420"/>
      <c r="E191" s="421"/>
      <c r="F191" s="420"/>
      <c r="G191" s="420"/>
      <c r="H191" s="420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  <c r="AA191" s="420"/>
    </row>
    <row r="192" spans="2:27">
      <c r="B192" s="420"/>
      <c r="C192" s="420"/>
      <c r="D192" s="420"/>
      <c r="E192" s="421"/>
      <c r="F192" s="420"/>
      <c r="G192" s="420"/>
      <c r="H192" s="420"/>
      <c r="I192" s="420"/>
      <c r="J192" s="420"/>
      <c r="K192" s="420"/>
      <c r="L192" s="420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  <c r="Z192" s="420"/>
      <c r="AA192" s="420"/>
    </row>
    <row r="193" spans="2:27">
      <c r="B193" s="420"/>
      <c r="C193" s="420"/>
      <c r="D193" s="420"/>
      <c r="E193" s="421"/>
      <c r="F193" s="420"/>
      <c r="G193" s="420"/>
      <c r="H193" s="420"/>
      <c r="I193" s="420"/>
      <c r="J193" s="420"/>
      <c r="K193" s="420"/>
      <c r="L193" s="420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  <c r="Z193" s="420"/>
      <c r="AA193" s="420"/>
    </row>
    <row r="194" spans="2:27">
      <c r="B194" s="420"/>
      <c r="C194" s="420"/>
      <c r="D194" s="420"/>
      <c r="E194" s="421"/>
      <c r="F194" s="420"/>
      <c r="G194" s="420"/>
      <c r="H194" s="420"/>
      <c r="I194" s="420"/>
      <c r="J194" s="420"/>
      <c r="K194" s="420"/>
      <c r="L194" s="420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  <c r="Z194" s="420"/>
      <c r="AA194" s="420"/>
    </row>
    <row r="195" spans="2:27">
      <c r="B195" s="420"/>
      <c r="C195" s="420"/>
      <c r="D195" s="420"/>
      <c r="E195" s="421"/>
      <c r="F195" s="420"/>
      <c r="G195" s="420"/>
      <c r="H195" s="420"/>
      <c r="I195" s="420"/>
      <c r="J195" s="420"/>
      <c r="K195" s="420"/>
      <c r="L195" s="420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  <c r="Z195" s="420"/>
      <c r="AA195" s="420"/>
    </row>
    <row r="196" spans="2:27">
      <c r="B196" s="420"/>
      <c r="C196" s="420"/>
      <c r="D196" s="420"/>
      <c r="E196" s="421"/>
      <c r="F196" s="420"/>
      <c r="G196" s="420"/>
      <c r="H196" s="420"/>
      <c r="I196" s="420"/>
      <c r="J196" s="420"/>
      <c r="K196" s="420"/>
      <c r="L196" s="420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  <c r="Z196" s="420"/>
      <c r="AA196" s="420"/>
    </row>
    <row r="197" spans="2:27">
      <c r="B197" s="420"/>
      <c r="C197" s="420"/>
      <c r="D197" s="420"/>
      <c r="E197" s="421"/>
      <c r="F197" s="420"/>
      <c r="G197" s="420"/>
      <c r="H197" s="420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  <c r="AA197" s="420"/>
    </row>
    <row r="198" spans="2:27">
      <c r="B198" s="420"/>
      <c r="C198" s="420"/>
      <c r="D198" s="420"/>
      <c r="E198" s="421"/>
      <c r="F198" s="420"/>
      <c r="G198" s="420"/>
      <c r="H198" s="420"/>
      <c r="I198" s="420"/>
      <c r="J198" s="420"/>
      <c r="K198" s="420"/>
      <c r="L198" s="420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  <c r="Z198" s="420"/>
      <c r="AA198" s="420"/>
    </row>
    <row r="199" spans="2:27">
      <c r="B199" s="420"/>
      <c r="C199" s="420"/>
      <c r="D199" s="420"/>
      <c r="E199" s="421"/>
      <c r="F199" s="420"/>
      <c r="G199" s="420"/>
      <c r="H199" s="420"/>
      <c r="I199" s="420"/>
      <c r="J199" s="420"/>
      <c r="K199" s="420"/>
      <c r="L199" s="420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  <c r="Z199" s="420"/>
      <c r="AA199" s="420"/>
    </row>
    <row r="200" spans="2:27">
      <c r="B200" s="420"/>
      <c r="C200" s="420"/>
      <c r="D200" s="420"/>
      <c r="E200" s="421"/>
      <c r="F200" s="420"/>
      <c r="G200" s="420"/>
      <c r="H200" s="420"/>
      <c r="I200" s="420"/>
      <c r="J200" s="420"/>
      <c r="K200" s="420"/>
      <c r="L200" s="420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  <c r="Z200" s="420"/>
      <c r="AA200" s="420"/>
    </row>
    <row r="201" spans="2:27">
      <c r="B201" s="420"/>
      <c r="C201" s="420"/>
      <c r="D201" s="420"/>
      <c r="E201" s="421"/>
      <c r="F201" s="420"/>
      <c r="G201" s="420"/>
      <c r="H201" s="420"/>
      <c r="I201" s="420"/>
      <c r="J201" s="420"/>
      <c r="K201" s="420"/>
      <c r="L201" s="420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  <c r="Z201" s="420"/>
      <c r="AA201" s="420"/>
    </row>
    <row r="202" spans="2:27">
      <c r="B202" s="420"/>
      <c r="C202" s="420"/>
      <c r="D202" s="420"/>
      <c r="E202" s="421"/>
      <c r="F202" s="420"/>
      <c r="G202" s="420"/>
      <c r="H202" s="420"/>
      <c r="I202" s="420"/>
      <c r="J202" s="420"/>
      <c r="K202" s="420"/>
      <c r="L202" s="420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  <c r="Z202" s="420"/>
      <c r="AA202" s="420"/>
    </row>
    <row r="203" spans="2:27">
      <c r="B203" s="420"/>
      <c r="C203" s="420"/>
      <c r="D203" s="420"/>
      <c r="E203" s="421"/>
      <c r="F203" s="420"/>
      <c r="G203" s="420"/>
      <c r="H203" s="420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  <c r="Z203" s="420"/>
      <c r="AA203" s="420"/>
    </row>
    <row r="204" spans="2:27">
      <c r="B204" s="420"/>
      <c r="C204" s="420"/>
      <c r="D204" s="420"/>
      <c r="E204" s="421"/>
      <c r="F204" s="420"/>
      <c r="G204" s="420"/>
      <c r="H204" s="420"/>
      <c r="I204" s="420"/>
      <c r="J204" s="420"/>
      <c r="K204" s="420"/>
      <c r="L204" s="420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  <c r="Z204" s="420"/>
      <c r="AA204" s="420"/>
    </row>
    <row r="205" spans="2:27">
      <c r="B205" s="420"/>
      <c r="C205" s="420"/>
      <c r="D205" s="420"/>
      <c r="E205" s="421"/>
      <c r="F205" s="420"/>
      <c r="G205" s="420"/>
      <c r="H205" s="420"/>
      <c r="I205" s="420"/>
      <c r="J205" s="420"/>
      <c r="K205" s="420"/>
      <c r="L205" s="420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  <c r="Z205" s="420"/>
      <c r="AA205" s="420"/>
    </row>
    <row r="206" spans="2:27">
      <c r="B206" s="420"/>
      <c r="C206" s="420"/>
      <c r="D206" s="420"/>
      <c r="E206" s="421"/>
      <c r="F206" s="420"/>
      <c r="G206" s="420"/>
      <c r="H206" s="420"/>
      <c r="I206" s="420"/>
      <c r="J206" s="420"/>
      <c r="K206" s="420"/>
      <c r="L206" s="420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  <c r="Z206" s="420"/>
      <c r="AA206" s="420"/>
    </row>
    <row r="207" spans="2:27">
      <c r="B207" s="420"/>
      <c r="C207" s="420"/>
      <c r="D207" s="420"/>
      <c r="E207" s="421"/>
      <c r="F207" s="420"/>
      <c r="G207" s="420"/>
      <c r="H207" s="420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  <c r="AA207" s="420"/>
    </row>
    <row r="208" spans="2:27">
      <c r="B208" s="420"/>
      <c r="C208" s="420"/>
      <c r="D208" s="420"/>
      <c r="E208" s="421"/>
      <c r="F208" s="420"/>
      <c r="G208" s="420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  <c r="AA208" s="420"/>
    </row>
    <row r="209" spans="2:27">
      <c r="B209" s="420"/>
      <c r="C209" s="420"/>
      <c r="D209" s="420"/>
      <c r="E209" s="421"/>
      <c r="F209" s="420"/>
      <c r="G209" s="420"/>
      <c r="H209" s="420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  <c r="AA209" s="420"/>
    </row>
    <row r="210" spans="2:27">
      <c r="B210" s="420"/>
      <c r="C210" s="420"/>
      <c r="D210" s="420"/>
      <c r="E210" s="421"/>
      <c r="F210" s="420"/>
      <c r="G210" s="420"/>
      <c r="H210" s="420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  <c r="AA210" s="420"/>
    </row>
    <row r="211" spans="2:27">
      <c r="B211" s="420"/>
      <c r="C211" s="420"/>
      <c r="D211" s="420"/>
      <c r="E211" s="421"/>
      <c r="F211" s="420"/>
      <c r="G211" s="420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420"/>
    </row>
    <row r="212" spans="2:27">
      <c r="B212" s="420"/>
      <c r="C212" s="420"/>
      <c r="D212" s="420"/>
      <c r="E212" s="421"/>
      <c r="F212" s="420"/>
      <c r="G212" s="420"/>
      <c r="H212" s="420"/>
      <c r="I212" s="420"/>
      <c r="J212" s="420"/>
      <c r="K212" s="420"/>
      <c r="L212" s="420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  <c r="AA212" s="420"/>
    </row>
    <row r="213" spans="2:27">
      <c r="B213" s="420"/>
      <c r="C213" s="420"/>
      <c r="D213" s="420"/>
      <c r="E213" s="421"/>
      <c r="F213" s="420"/>
      <c r="G213" s="420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  <c r="AA213" s="420"/>
    </row>
    <row r="214" spans="2:27">
      <c r="B214" s="420"/>
      <c r="C214" s="420"/>
      <c r="D214" s="420"/>
      <c r="E214" s="421"/>
      <c r="F214" s="420"/>
      <c r="G214" s="420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420"/>
    </row>
    <row r="215" spans="2:27">
      <c r="B215" s="420"/>
      <c r="C215" s="420"/>
      <c r="D215" s="420"/>
      <c r="E215" s="421"/>
      <c r="F215" s="420"/>
      <c r="G215" s="420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</row>
    <row r="216" spans="2:27">
      <c r="B216" s="420"/>
      <c r="C216" s="420"/>
      <c r="D216" s="420"/>
      <c r="E216" s="421"/>
      <c r="F216" s="420"/>
      <c r="G216" s="420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420"/>
    </row>
    <row r="217" spans="2:27">
      <c r="B217" s="420"/>
      <c r="C217" s="420"/>
      <c r="D217" s="420"/>
      <c r="E217" s="421"/>
      <c r="F217" s="420"/>
      <c r="G217" s="420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</row>
    <row r="218" spans="2:27">
      <c r="B218" s="420"/>
      <c r="C218" s="420"/>
      <c r="D218" s="420"/>
      <c r="E218" s="421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  <c r="AA218" s="420"/>
    </row>
    <row r="219" spans="2:27">
      <c r="B219" s="420"/>
      <c r="C219" s="420"/>
      <c r="D219" s="420"/>
      <c r="E219" s="421"/>
      <c r="F219" s="420"/>
      <c r="G219" s="420"/>
      <c r="H219" s="420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  <c r="AA219" s="420"/>
    </row>
    <row r="220" spans="2:27">
      <c r="B220" s="420"/>
      <c r="C220" s="420"/>
      <c r="D220" s="420"/>
      <c r="E220" s="421"/>
      <c r="F220" s="420"/>
      <c r="G220" s="420"/>
      <c r="H220" s="420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  <c r="AA220" s="420"/>
    </row>
    <row r="221" spans="2:27">
      <c r="B221" s="420"/>
      <c r="C221" s="420"/>
      <c r="D221" s="420"/>
      <c r="E221" s="421"/>
      <c r="F221" s="420"/>
      <c r="G221" s="420"/>
      <c r="H221" s="420"/>
      <c r="I221" s="420"/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  <c r="AA221" s="420"/>
    </row>
    <row r="222" spans="2:27">
      <c r="B222" s="420"/>
      <c r="C222" s="420"/>
      <c r="D222" s="420"/>
      <c r="E222" s="421"/>
      <c r="F222" s="420"/>
      <c r="G222" s="420"/>
      <c r="H222" s="420"/>
      <c r="I222" s="420"/>
      <c r="J222" s="420"/>
      <c r="K222" s="420"/>
      <c r="L222" s="420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420"/>
    </row>
    <row r="223" spans="2:27">
      <c r="B223" s="420"/>
      <c r="C223" s="420"/>
      <c r="D223" s="420"/>
      <c r="E223" s="421"/>
      <c r="F223" s="420"/>
      <c r="G223" s="420"/>
      <c r="H223" s="420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0"/>
    </row>
    <row r="224" spans="2:27">
      <c r="B224" s="420"/>
      <c r="C224" s="420"/>
      <c r="D224" s="420"/>
      <c r="E224" s="421"/>
      <c r="F224" s="420"/>
      <c r="G224" s="420"/>
      <c r="H224" s="420"/>
      <c r="I224" s="420"/>
      <c r="J224" s="420"/>
      <c r="K224" s="420"/>
      <c r="L224" s="420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  <c r="Z224" s="420"/>
      <c r="AA224" s="420"/>
    </row>
    <row r="225" spans="2:27">
      <c r="B225" s="420"/>
      <c r="C225" s="420"/>
      <c r="D225" s="420"/>
      <c r="E225" s="421"/>
      <c r="F225" s="420"/>
      <c r="G225" s="420"/>
      <c r="H225" s="420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  <c r="Z225" s="420"/>
      <c r="AA225" s="420"/>
    </row>
    <row r="226" spans="2:27">
      <c r="B226" s="420"/>
      <c r="C226" s="420"/>
      <c r="D226" s="420"/>
      <c r="E226" s="421"/>
      <c r="F226" s="420"/>
      <c r="G226" s="420"/>
      <c r="H226" s="420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  <c r="Z226" s="420"/>
      <c r="AA226" s="420"/>
    </row>
    <row r="227" spans="2:27">
      <c r="B227" s="420"/>
      <c r="C227" s="420"/>
      <c r="D227" s="420"/>
      <c r="E227" s="421"/>
      <c r="F227" s="420"/>
      <c r="G227" s="420"/>
      <c r="H227" s="420"/>
      <c r="I227" s="420"/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  <c r="AA227" s="420"/>
    </row>
    <row r="228" spans="2:27">
      <c r="B228" s="420"/>
      <c r="C228" s="420"/>
      <c r="D228" s="420"/>
      <c r="E228" s="421"/>
      <c r="F228" s="420"/>
      <c r="G228" s="420"/>
      <c r="H228" s="420"/>
      <c r="I228" s="420"/>
      <c r="J228" s="420"/>
      <c r="K228" s="420"/>
      <c r="L228" s="420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  <c r="Z228" s="420"/>
      <c r="AA228" s="420"/>
    </row>
    <row r="229" spans="2:27">
      <c r="B229" s="420"/>
      <c r="C229" s="420"/>
      <c r="D229" s="420"/>
      <c r="E229" s="421"/>
      <c r="F229" s="420"/>
      <c r="G229" s="420"/>
      <c r="H229" s="420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  <c r="AA229" s="420"/>
    </row>
    <row r="230" spans="2:27">
      <c r="B230" s="420"/>
      <c r="C230" s="420"/>
      <c r="D230" s="420"/>
      <c r="E230" s="421"/>
      <c r="F230" s="420"/>
      <c r="G230" s="420"/>
      <c r="H230" s="420"/>
      <c r="I230" s="420"/>
      <c r="J230" s="420"/>
      <c r="K230" s="420"/>
      <c r="L230" s="420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  <c r="Z230" s="420"/>
      <c r="AA230" s="420"/>
    </row>
    <row r="231" spans="2:27">
      <c r="B231" s="420"/>
      <c r="C231" s="420"/>
      <c r="D231" s="420"/>
      <c r="E231" s="421"/>
      <c r="F231" s="420"/>
      <c r="G231" s="420"/>
      <c r="H231" s="420"/>
      <c r="I231" s="420"/>
      <c r="J231" s="420"/>
      <c r="K231" s="420"/>
      <c r="L231" s="420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  <c r="Z231" s="420"/>
      <c r="AA231" s="420"/>
    </row>
    <row r="232" spans="2:27">
      <c r="B232" s="420"/>
      <c r="C232" s="420"/>
      <c r="D232" s="420"/>
      <c r="E232" s="421"/>
      <c r="F232" s="420"/>
      <c r="G232" s="420"/>
      <c r="H232" s="420"/>
      <c r="I232" s="420"/>
      <c r="J232" s="420"/>
      <c r="K232" s="420"/>
      <c r="L232" s="420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  <c r="Z232" s="420"/>
      <c r="AA232" s="420"/>
    </row>
    <row r="233" spans="2:27">
      <c r="B233" s="420"/>
      <c r="C233" s="420"/>
      <c r="D233" s="420"/>
      <c r="E233" s="421"/>
      <c r="F233" s="420"/>
      <c r="G233" s="420"/>
      <c r="H233" s="420"/>
      <c r="I233" s="420"/>
      <c r="J233" s="420"/>
      <c r="K233" s="420"/>
      <c r="L233" s="420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</row>
    <row r="234" spans="2:27">
      <c r="B234" s="420"/>
      <c r="C234" s="420"/>
      <c r="D234" s="420"/>
      <c r="E234" s="421"/>
      <c r="F234" s="420"/>
      <c r="G234" s="420"/>
      <c r="H234" s="420"/>
      <c r="I234" s="420"/>
      <c r="J234" s="420"/>
      <c r="K234" s="420"/>
      <c r="L234" s="420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  <c r="Z234" s="420"/>
      <c r="AA234" s="420"/>
    </row>
    <row r="235" spans="2:27">
      <c r="B235" s="420"/>
      <c r="C235" s="420"/>
      <c r="D235" s="420"/>
      <c r="E235" s="421"/>
      <c r="F235" s="420"/>
      <c r="G235" s="420"/>
      <c r="H235" s="420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  <c r="Z235" s="420"/>
      <c r="AA235" s="420"/>
    </row>
    <row r="236" spans="2:27">
      <c r="B236" s="420"/>
      <c r="C236" s="420"/>
      <c r="D236" s="420"/>
      <c r="E236" s="421"/>
      <c r="F236" s="420"/>
      <c r="G236" s="420"/>
      <c r="H236" s="420"/>
      <c r="I236" s="420"/>
      <c r="J236" s="420"/>
      <c r="K236" s="420"/>
      <c r="L236" s="420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  <c r="Z236" s="420"/>
      <c r="AA236" s="420"/>
    </row>
    <row r="237" spans="2:27">
      <c r="B237" s="420"/>
      <c r="C237" s="420"/>
      <c r="D237" s="420"/>
      <c r="E237" s="421"/>
      <c r="F237" s="420"/>
      <c r="G237" s="420"/>
      <c r="H237" s="420"/>
      <c r="I237" s="420"/>
      <c r="J237" s="420"/>
      <c r="K237" s="420"/>
      <c r="L237" s="420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  <c r="Z237" s="420"/>
      <c r="AA237" s="420"/>
    </row>
    <row r="238" spans="2:27">
      <c r="B238" s="420"/>
      <c r="C238" s="420"/>
      <c r="D238" s="420"/>
      <c r="E238" s="421"/>
      <c r="F238" s="420"/>
      <c r="G238" s="420"/>
      <c r="H238" s="420"/>
      <c r="I238" s="420"/>
      <c r="J238" s="420"/>
      <c r="K238" s="420"/>
      <c r="L238" s="420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  <c r="Z238" s="420"/>
      <c r="AA238" s="420"/>
    </row>
    <row r="239" spans="2:27">
      <c r="B239" s="420"/>
      <c r="C239" s="420"/>
      <c r="D239" s="420"/>
      <c r="E239" s="421"/>
      <c r="F239" s="420"/>
      <c r="G239" s="420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  <c r="AA239" s="420"/>
    </row>
    <row r="240" spans="2:27">
      <c r="B240" s="420"/>
      <c r="C240" s="420"/>
      <c r="D240" s="420"/>
      <c r="E240" s="421"/>
      <c r="F240" s="420"/>
      <c r="G240" s="420"/>
      <c r="H240" s="420"/>
      <c r="I240" s="420"/>
      <c r="J240" s="420"/>
      <c r="K240" s="420"/>
      <c r="L240" s="420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  <c r="Z240" s="420"/>
      <c r="AA240" s="420"/>
    </row>
    <row r="241" spans="2:27">
      <c r="B241" s="420"/>
      <c r="C241" s="420"/>
      <c r="D241" s="420"/>
      <c r="E241" s="421"/>
      <c r="F241" s="420"/>
      <c r="G241" s="420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  <c r="AA241" s="420"/>
    </row>
    <row r="242" spans="2:27">
      <c r="B242" s="420"/>
      <c r="C242" s="420"/>
      <c r="D242" s="420"/>
      <c r="E242" s="421"/>
      <c r="F242" s="420"/>
      <c r="G242" s="420"/>
      <c r="H242" s="420"/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  <c r="Z242" s="420"/>
      <c r="AA242" s="420"/>
    </row>
    <row r="243" spans="2:27">
      <c r="B243" s="420"/>
      <c r="C243" s="420"/>
      <c r="D243" s="420"/>
      <c r="E243" s="421"/>
      <c r="F243" s="420"/>
      <c r="G243" s="420"/>
      <c r="H243" s="420"/>
      <c r="I243" s="420"/>
      <c r="J243" s="420"/>
      <c r="K243" s="420"/>
      <c r="L243" s="420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  <c r="Z243" s="420"/>
      <c r="AA243" s="420"/>
    </row>
    <row r="244" spans="2:27">
      <c r="B244" s="420"/>
      <c r="C244" s="420"/>
      <c r="D244" s="420"/>
      <c r="E244" s="421"/>
      <c r="F244" s="420"/>
      <c r="G244" s="420"/>
      <c r="H244" s="420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  <c r="Z244" s="420"/>
      <c r="AA244" s="420"/>
    </row>
    <row r="245" spans="2:27">
      <c r="B245" s="420"/>
      <c r="C245" s="420"/>
      <c r="D245" s="420"/>
      <c r="E245" s="421"/>
      <c r="F245" s="420"/>
      <c r="G245" s="420"/>
      <c r="H245" s="420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  <c r="Z245" s="420"/>
      <c r="AA245" s="420"/>
    </row>
    <row r="246" spans="2:27">
      <c r="B246" s="420"/>
      <c r="C246" s="420"/>
      <c r="D246" s="420"/>
      <c r="E246" s="421"/>
      <c r="F246" s="420"/>
      <c r="G246" s="420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  <c r="AA246" s="420"/>
    </row>
    <row r="247" spans="2:27">
      <c r="B247" s="420"/>
      <c r="C247" s="420"/>
      <c r="D247" s="420"/>
      <c r="E247" s="421"/>
      <c r="F247" s="420"/>
      <c r="G247" s="420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  <c r="AA247" s="420"/>
    </row>
    <row r="248" spans="2:27">
      <c r="B248" s="420"/>
      <c r="C248" s="420"/>
      <c r="D248" s="420"/>
      <c r="E248" s="421"/>
      <c r="F248" s="420"/>
      <c r="G248" s="420"/>
      <c r="H248" s="420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  <c r="AA248" s="420"/>
    </row>
    <row r="249" spans="2:27">
      <c r="B249" s="420"/>
      <c r="C249" s="420"/>
      <c r="D249" s="420"/>
      <c r="E249" s="421"/>
      <c r="F249" s="420"/>
      <c r="G249" s="420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  <c r="AA249" s="420"/>
    </row>
    <row r="250" spans="2:27">
      <c r="B250" s="420"/>
      <c r="C250" s="420"/>
      <c r="D250" s="420"/>
      <c r="E250" s="421"/>
      <c r="F250" s="420"/>
      <c r="G250" s="420"/>
      <c r="H250" s="420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  <c r="AA250" s="420"/>
    </row>
    <row r="251" spans="2:27">
      <c r="B251" s="420"/>
      <c r="C251" s="420"/>
      <c r="D251" s="420"/>
      <c r="E251" s="421"/>
      <c r="F251" s="420"/>
      <c r="G251" s="420"/>
      <c r="H251" s="420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  <c r="AA251" s="420"/>
    </row>
    <row r="252" spans="2:27">
      <c r="B252" s="420"/>
      <c r="C252" s="420"/>
      <c r="D252" s="420"/>
      <c r="E252" s="421"/>
      <c r="F252" s="420"/>
      <c r="G252" s="420"/>
      <c r="H252" s="420"/>
      <c r="I252" s="420"/>
      <c r="J252" s="420"/>
      <c r="K252" s="420"/>
      <c r="L252" s="420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  <c r="Z252" s="420"/>
      <c r="AA252" s="420"/>
    </row>
    <row r="253" spans="2:27">
      <c r="B253" s="420"/>
      <c r="C253" s="420"/>
      <c r="D253" s="420"/>
      <c r="E253" s="421"/>
      <c r="F253" s="420"/>
      <c r="G253" s="420"/>
      <c r="H253" s="420"/>
      <c r="I253" s="420"/>
      <c r="J253" s="420"/>
      <c r="K253" s="420"/>
      <c r="L253" s="420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  <c r="Z253" s="420"/>
      <c r="AA253" s="420"/>
    </row>
    <row r="254" spans="2:27">
      <c r="B254" s="420"/>
      <c r="C254" s="420"/>
      <c r="D254" s="420"/>
      <c r="E254" s="421"/>
      <c r="F254" s="420"/>
      <c r="G254" s="420"/>
      <c r="H254" s="420"/>
      <c r="I254" s="420"/>
      <c r="J254" s="420"/>
      <c r="K254" s="420"/>
      <c r="L254" s="420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  <c r="Z254" s="420"/>
      <c r="AA254" s="420"/>
    </row>
    <row r="255" spans="2:27">
      <c r="B255" s="420"/>
      <c r="C255" s="420"/>
      <c r="D255" s="420"/>
      <c r="E255" s="421"/>
      <c r="F255" s="420"/>
      <c r="G255" s="420"/>
      <c r="H255" s="420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  <c r="Z255" s="420"/>
      <c r="AA255" s="420"/>
    </row>
    <row r="256" spans="2:27">
      <c r="B256" s="420"/>
      <c r="C256" s="420"/>
      <c r="D256" s="420"/>
      <c r="E256" s="421"/>
      <c r="F256" s="420"/>
      <c r="G256" s="420"/>
      <c r="H256" s="420"/>
      <c r="I256" s="420"/>
      <c r="J256" s="420"/>
      <c r="K256" s="420"/>
      <c r="L256" s="420"/>
      <c r="M256" s="420"/>
      <c r="N256" s="420"/>
      <c r="O256" s="420"/>
      <c r="P256" s="420"/>
      <c r="Q256" s="420"/>
      <c r="R256" s="420"/>
      <c r="S256" s="420"/>
      <c r="T256" s="420"/>
      <c r="U256" s="420"/>
      <c r="V256" s="420"/>
      <c r="W256" s="420"/>
      <c r="X256" s="420"/>
      <c r="Y256" s="420"/>
      <c r="Z256" s="420"/>
      <c r="AA256" s="420"/>
    </row>
    <row r="257" spans="2:27">
      <c r="B257" s="420"/>
      <c r="C257" s="420"/>
      <c r="D257" s="420"/>
      <c r="E257" s="421"/>
      <c r="F257" s="420"/>
      <c r="G257" s="420"/>
      <c r="H257" s="420"/>
      <c r="I257" s="420"/>
      <c r="J257" s="420"/>
      <c r="K257" s="420"/>
      <c r="L257" s="420"/>
      <c r="M257" s="420"/>
      <c r="N257" s="420"/>
      <c r="O257" s="420"/>
      <c r="P257" s="420"/>
      <c r="Q257" s="420"/>
      <c r="R257" s="420"/>
      <c r="S257" s="420"/>
      <c r="T257" s="420"/>
      <c r="U257" s="420"/>
      <c r="V257" s="420"/>
      <c r="W257" s="420"/>
      <c r="X257" s="420"/>
      <c r="Y257" s="420"/>
      <c r="Z257" s="420"/>
      <c r="AA257" s="420"/>
    </row>
    <row r="258" spans="2:27">
      <c r="B258" s="420"/>
      <c r="C258" s="420"/>
      <c r="D258" s="420"/>
      <c r="E258" s="421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420"/>
      <c r="T258" s="420"/>
      <c r="U258" s="420"/>
      <c r="V258" s="420"/>
      <c r="W258" s="420"/>
      <c r="X258" s="420"/>
      <c r="Y258" s="420"/>
      <c r="Z258" s="420"/>
      <c r="AA258" s="420"/>
    </row>
    <row r="259" spans="2:27">
      <c r="B259" s="420"/>
      <c r="C259" s="420"/>
      <c r="D259" s="420"/>
      <c r="E259" s="421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20"/>
      <c r="X259" s="420"/>
      <c r="Y259" s="420"/>
      <c r="Z259" s="420"/>
      <c r="AA259" s="420"/>
    </row>
    <row r="260" spans="2:27">
      <c r="B260" s="420"/>
      <c r="C260" s="420"/>
      <c r="D260" s="420"/>
      <c r="E260" s="421"/>
      <c r="F260" s="420"/>
      <c r="G260" s="420"/>
      <c r="H260" s="420"/>
      <c r="I260" s="420"/>
      <c r="J260" s="420"/>
      <c r="K260" s="420"/>
      <c r="L260" s="420"/>
      <c r="M260" s="420"/>
      <c r="N260" s="420"/>
      <c r="O260" s="420"/>
      <c r="P260" s="420"/>
      <c r="Q260" s="420"/>
      <c r="R260" s="420"/>
      <c r="S260" s="420"/>
      <c r="T260" s="420"/>
      <c r="U260" s="420"/>
      <c r="V260" s="420"/>
      <c r="W260" s="420"/>
      <c r="X260" s="420"/>
      <c r="Y260" s="420"/>
      <c r="Z260" s="420"/>
      <c r="AA260" s="420"/>
    </row>
    <row r="261" spans="2:27">
      <c r="B261" s="420"/>
      <c r="C261" s="420"/>
      <c r="D261" s="420"/>
      <c r="E261" s="421"/>
      <c r="F261" s="420"/>
      <c r="G261" s="420"/>
      <c r="H261" s="420"/>
      <c r="I261" s="420"/>
      <c r="J261" s="420"/>
      <c r="K261" s="420"/>
      <c r="L261" s="420"/>
      <c r="M261" s="420"/>
      <c r="N261" s="420"/>
      <c r="O261" s="420"/>
      <c r="P261" s="420"/>
      <c r="Q261" s="420"/>
      <c r="R261" s="420"/>
      <c r="S261" s="420"/>
      <c r="T261" s="420"/>
      <c r="U261" s="420"/>
      <c r="V261" s="420"/>
      <c r="W261" s="420"/>
      <c r="X261" s="420"/>
      <c r="Y261" s="420"/>
      <c r="Z261" s="420"/>
      <c r="AA261" s="420"/>
    </row>
    <row r="262" spans="2:27">
      <c r="B262" s="420"/>
      <c r="C262" s="420"/>
      <c r="D262" s="420"/>
      <c r="E262" s="421"/>
      <c r="F262" s="420"/>
      <c r="G262" s="420"/>
      <c r="H262" s="420"/>
      <c r="I262" s="420"/>
      <c r="J262" s="420"/>
      <c r="K262" s="420"/>
      <c r="L262" s="420"/>
      <c r="M262" s="420"/>
      <c r="N262" s="420"/>
      <c r="O262" s="420"/>
      <c r="P262" s="420"/>
      <c r="Q262" s="420"/>
      <c r="R262" s="420"/>
      <c r="S262" s="420"/>
      <c r="T262" s="420"/>
      <c r="U262" s="420"/>
      <c r="V262" s="420"/>
      <c r="W262" s="420"/>
      <c r="X262" s="420"/>
      <c r="Y262" s="420"/>
      <c r="Z262" s="420"/>
      <c r="AA262" s="420"/>
    </row>
    <row r="263" spans="2:27">
      <c r="B263" s="420"/>
      <c r="C263" s="420"/>
      <c r="D263" s="420"/>
      <c r="E263" s="421"/>
      <c r="F263" s="420"/>
      <c r="G263" s="420"/>
      <c r="H263" s="420"/>
      <c r="I263" s="420"/>
      <c r="J263" s="420"/>
      <c r="K263" s="420"/>
      <c r="L263" s="420"/>
      <c r="M263" s="420"/>
      <c r="N263" s="420"/>
      <c r="O263" s="420"/>
      <c r="P263" s="420"/>
      <c r="Q263" s="420"/>
      <c r="R263" s="420"/>
      <c r="S263" s="420"/>
      <c r="T263" s="420"/>
      <c r="U263" s="420"/>
      <c r="V263" s="420"/>
      <c r="W263" s="420"/>
      <c r="X263" s="420"/>
      <c r="Y263" s="420"/>
      <c r="Z263" s="420"/>
      <c r="AA263" s="420"/>
    </row>
    <row r="264" spans="2:27">
      <c r="B264" s="420"/>
      <c r="C264" s="420"/>
      <c r="D264" s="420"/>
      <c r="E264" s="421"/>
      <c r="F264" s="420"/>
      <c r="G264" s="420"/>
      <c r="H264" s="420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0"/>
      <c r="Z264" s="420"/>
      <c r="AA264" s="420"/>
    </row>
    <row r="265" spans="2:27">
      <c r="B265" s="420"/>
      <c r="C265" s="420"/>
      <c r="D265" s="420"/>
      <c r="E265" s="421"/>
      <c r="F265" s="420"/>
      <c r="G265" s="420"/>
      <c r="H265" s="420"/>
      <c r="I265" s="420"/>
      <c r="J265" s="420"/>
      <c r="K265" s="420"/>
      <c r="L265" s="420"/>
      <c r="M265" s="420"/>
      <c r="N265" s="420"/>
      <c r="O265" s="420"/>
      <c r="P265" s="420"/>
      <c r="Q265" s="420"/>
      <c r="R265" s="420"/>
      <c r="S265" s="420"/>
      <c r="T265" s="420"/>
      <c r="U265" s="420"/>
      <c r="V265" s="420"/>
      <c r="W265" s="420"/>
      <c r="X265" s="420"/>
      <c r="Y265" s="420"/>
      <c r="Z265" s="420"/>
      <c r="AA265" s="420"/>
    </row>
    <row r="266" spans="2:27">
      <c r="B266" s="420"/>
      <c r="C266" s="420"/>
      <c r="D266" s="420"/>
      <c r="E266" s="421"/>
      <c r="F266" s="420"/>
      <c r="G266" s="420"/>
      <c r="H266" s="420"/>
      <c r="I266" s="420"/>
      <c r="J266" s="420"/>
      <c r="K266" s="420"/>
      <c r="L266" s="420"/>
      <c r="M266" s="420"/>
      <c r="N266" s="420"/>
      <c r="O266" s="420"/>
      <c r="P266" s="420"/>
      <c r="Q266" s="420"/>
      <c r="R266" s="420"/>
      <c r="S266" s="420"/>
      <c r="T266" s="420"/>
      <c r="U266" s="420"/>
      <c r="V266" s="420"/>
      <c r="W266" s="420"/>
      <c r="X266" s="420"/>
      <c r="Y266" s="420"/>
      <c r="Z266" s="420"/>
      <c r="AA266" s="420"/>
    </row>
    <row r="267" spans="2:27">
      <c r="B267" s="420"/>
      <c r="C267" s="420"/>
      <c r="D267" s="420"/>
      <c r="E267" s="421"/>
      <c r="F267" s="420"/>
      <c r="G267" s="420"/>
      <c r="H267" s="420"/>
      <c r="I267" s="420"/>
      <c r="J267" s="420"/>
      <c r="K267" s="420"/>
      <c r="L267" s="420"/>
      <c r="M267" s="420"/>
      <c r="N267" s="420"/>
      <c r="O267" s="420"/>
      <c r="P267" s="420"/>
      <c r="Q267" s="420"/>
      <c r="R267" s="420"/>
      <c r="S267" s="420"/>
      <c r="T267" s="420"/>
      <c r="U267" s="420"/>
      <c r="V267" s="420"/>
      <c r="W267" s="420"/>
      <c r="X267" s="420"/>
      <c r="Y267" s="420"/>
      <c r="Z267" s="420"/>
      <c r="AA267" s="420"/>
    </row>
    <row r="268" spans="2:27">
      <c r="B268" s="420"/>
      <c r="C268" s="420"/>
      <c r="D268" s="420"/>
      <c r="E268" s="421"/>
      <c r="F268" s="420"/>
      <c r="G268" s="420"/>
      <c r="H268" s="420"/>
      <c r="I268" s="420"/>
      <c r="J268" s="420"/>
      <c r="K268" s="420"/>
      <c r="L268" s="420"/>
      <c r="M268" s="420"/>
      <c r="N268" s="420"/>
      <c r="O268" s="420"/>
      <c r="P268" s="420"/>
      <c r="Q268" s="420"/>
      <c r="R268" s="420"/>
      <c r="S268" s="420"/>
      <c r="T268" s="420"/>
      <c r="U268" s="420"/>
      <c r="V268" s="420"/>
      <c r="W268" s="420"/>
      <c r="X268" s="420"/>
      <c r="Y268" s="420"/>
      <c r="Z268" s="420"/>
      <c r="AA268" s="420"/>
    </row>
    <row r="269" spans="2:27">
      <c r="B269" s="420"/>
      <c r="C269" s="420"/>
      <c r="D269" s="420"/>
      <c r="E269" s="421"/>
      <c r="F269" s="420"/>
      <c r="G269" s="420"/>
      <c r="H269" s="420"/>
      <c r="I269" s="420"/>
      <c r="J269" s="420"/>
      <c r="K269" s="420"/>
      <c r="L269" s="420"/>
      <c r="M269" s="420"/>
      <c r="N269" s="420"/>
      <c r="O269" s="420"/>
      <c r="P269" s="420"/>
      <c r="Q269" s="420"/>
      <c r="R269" s="420"/>
      <c r="S269" s="420"/>
      <c r="T269" s="420"/>
      <c r="U269" s="420"/>
      <c r="V269" s="420"/>
      <c r="W269" s="420"/>
      <c r="X269" s="420"/>
      <c r="Y269" s="420"/>
      <c r="Z269" s="420"/>
      <c r="AA269" s="420"/>
    </row>
    <row r="270" spans="2:27">
      <c r="B270" s="420"/>
      <c r="C270" s="420"/>
      <c r="D270" s="420"/>
      <c r="E270" s="421"/>
      <c r="F270" s="420"/>
      <c r="G270" s="420"/>
      <c r="H270" s="420"/>
      <c r="I270" s="420"/>
      <c r="J270" s="420"/>
      <c r="K270" s="420"/>
      <c r="L270" s="420"/>
      <c r="M270" s="420"/>
      <c r="N270" s="420"/>
      <c r="O270" s="420"/>
      <c r="P270" s="420"/>
      <c r="Q270" s="420"/>
      <c r="R270" s="420"/>
      <c r="S270" s="420"/>
      <c r="T270" s="420"/>
      <c r="U270" s="420"/>
      <c r="V270" s="420"/>
      <c r="W270" s="420"/>
      <c r="X270" s="420"/>
      <c r="Y270" s="420"/>
      <c r="Z270" s="420"/>
      <c r="AA270" s="420"/>
    </row>
    <row r="271" spans="2:27">
      <c r="B271" s="420"/>
      <c r="C271" s="420"/>
      <c r="D271" s="420"/>
      <c r="E271" s="421"/>
      <c r="F271" s="420"/>
      <c r="G271" s="420"/>
      <c r="H271" s="420"/>
      <c r="I271" s="420"/>
      <c r="J271" s="420"/>
      <c r="K271" s="420"/>
      <c r="L271" s="420"/>
      <c r="M271" s="420"/>
      <c r="N271" s="420"/>
      <c r="O271" s="420"/>
      <c r="P271" s="420"/>
      <c r="Q271" s="420"/>
      <c r="R271" s="420"/>
      <c r="S271" s="420"/>
      <c r="T271" s="420"/>
      <c r="U271" s="420"/>
      <c r="V271" s="420"/>
      <c r="W271" s="420"/>
      <c r="X271" s="420"/>
      <c r="Y271" s="420"/>
      <c r="Z271" s="420"/>
      <c r="AA271" s="420"/>
    </row>
    <row r="272" spans="2:27">
      <c r="B272" s="420"/>
      <c r="C272" s="420"/>
      <c r="D272" s="420"/>
      <c r="E272" s="421"/>
      <c r="F272" s="420"/>
      <c r="G272" s="420"/>
      <c r="H272" s="420"/>
      <c r="I272" s="420"/>
      <c r="J272" s="420"/>
      <c r="K272" s="420"/>
      <c r="L272" s="420"/>
      <c r="M272" s="420"/>
      <c r="N272" s="420"/>
      <c r="O272" s="420"/>
      <c r="P272" s="420"/>
      <c r="Q272" s="420"/>
      <c r="R272" s="420"/>
      <c r="S272" s="420"/>
      <c r="T272" s="420"/>
      <c r="U272" s="420"/>
      <c r="V272" s="420"/>
      <c r="W272" s="420"/>
      <c r="X272" s="420"/>
      <c r="Y272" s="420"/>
      <c r="Z272" s="420"/>
      <c r="AA272" s="420"/>
    </row>
    <row r="273" spans="2:27">
      <c r="B273" s="420"/>
      <c r="C273" s="420"/>
      <c r="D273" s="420"/>
      <c r="E273" s="421"/>
      <c r="F273" s="420"/>
      <c r="G273" s="420"/>
      <c r="H273" s="420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420"/>
      <c r="T273" s="420"/>
      <c r="U273" s="420"/>
      <c r="V273" s="420"/>
      <c r="W273" s="420"/>
      <c r="X273" s="420"/>
      <c r="Y273" s="420"/>
      <c r="Z273" s="420"/>
      <c r="AA273" s="420"/>
    </row>
    <row r="274" spans="2:27">
      <c r="B274" s="420"/>
      <c r="C274" s="420"/>
      <c r="D274" s="420"/>
      <c r="E274" s="421"/>
      <c r="F274" s="420"/>
      <c r="G274" s="420"/>
      <c r="H274" s="420"/>
      <c r="I274" s="420"/>
      <c r="J274" s="420"/>
      <c r="K274" s="420"/>
      <c r="L274" s="420"/>
      <c r="M274" s="420"/>
      <c r="N274" s="420"/>
      <c r="O274" s="420"/>
      <c r="P274" s="420"/>
      <c r="Q274" s="420"/>
      <c r="R274" s="420"/>
      <c r="S274" s="420"/>
      <c r="T274" s="420"/>
      <c r="U274" s="420"/>
      <c r="V274" s="420"/>
      <c r="W274" s="420"/>
      <c r="X274" s="420"/>
      <c r="Y274" s="420"/>
      <c r="Z274" s="420"/>
      <c r="AA274" s="420"/>
    </row>
    <row r="275" spans="2:27">
      <c r="B275" s="420"/>
      <c r="C275" s="420"/>
      <c r="D275" s="420"/>
      <c r="E275" s="421"/>
      <c r="F275" s="420"/>
      <c r="G275" s="420"/>
      <c r="H275" s="420"/>
      <c r="I275" s="420"/>
      <c r="J275" s="420"/>
      <c r="K275" s="420"/>
      <c r="L275" s="420"/>
      <c r="M275" s="420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0"/>
      <c r="Y275" s="420"/>
      <c r="Z275" s="420"/>
      <c r="AA275" s="420"/>
    </row>
    <row r="276" spans="2:27">
      <c r="B276" s="420"/>
      <c r="C276" s="420"/>
      <c r="D276" s="420"/>
      <c r="E276" s="421"/>
      <c r="F276" s="420"/>
      <c r="G276" s="420"/>
      <c r="H276" s="420"/>
      <c r="I276" s="420"/>
      <c r="J276" s="420"/>
      <c r="K276" s="420"/>
      <c r="L276" s="420"/>
      <c r="M276" s="420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0"/>
      <c r="Y276" s="420"/>
      <c r="Z276" s="420"/>
      <c r="AA276" s="420"/>
    </row>
    <row r="277" spans="2:27">
      <c r="B277" s="420"/>
      <c r="C277" s="420"/>
      <c r="D277" s="420"/>
      <c r="E277" s="421"/>
      <c r="F277" s="420"/>
      <c r="G277" s="420"/>
      <c r="H277" s="420"/>
      <c r="I277" s="420"/>
      <c r="J277" s="420"/>
      <c r="K277" s="420"/>
      <c r="L277" s="420"/>
      <c r="M277" s="420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0"/>
      <c r="Y277" s="420"/>
      <c r="Z277" s="420"/>
      <c r="AA277" s="420"/>
    </row>
    <row r="278" spans="2:27">
      <c r="B278" s="420"/>
      <c r="C278" s="420"/>
      <c r="D278" s="420"/>
      <c r="E278" s="421"/>
      <c r="F278" s="420"/>
      <c r="G278" s="420"/>
      <c r="H278" s="420"/>
      <c r="I278" s="420"/>
      <c r="J278" s="420"/>
      <c r="K278" s="420"/>
      <c r="L278" s="420"/>
      <c r="M278" s="420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0"/>
      <c r="Y278" s="420"/>
      <c r="Z278" s="420"/>
      <c r="AA278" s="420"/>
    </row>
    <row r="279" spans="2:27">
      <c r="B279" s="420"/>
      <c r="C279" s="420"/>
      <c r="D279" s="420"/>
      <c r="E279" s="421"/>
      <c r="F279" s="420"/>
      <c r="G279" s="420"/>
      <c r="H279" s="420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420"/>
      <c r="T279" s="420"/>
      <c r="U279" s="420"/>
      <c r="V279" s="420"/>
      <c r="W279" s="420"/>
      <c r="X279" s="420"/>
      <c r="Y279" s="420"/>
      <c r="Z279" s="420"/>
      <c r="AA279" s="420"/>
    </row>
    <row r="280" spans="2:27">
      <c r="B280" s="420"/>
      <c r="C280" s="420"/>
      <c r="D280" s="420"/>
      <c r="E280" s="421"/>
      <c r="F280" s="420"/>
      <c r="G280" s="420"/>
      <c r="H280" s="420"/>
      <c r="I280" s="420"/>
      <c r="J280" s="420"/>
      <c r="K280" s="420"/>
      <c r="L280" s="420"/>
      <c r="M280" s="420"/>
      <c r="N280" s="420"/>
      <c r="O280" s="420"/>
      <c r="P280" s="420"/>
      <c r="Q280" s="420"/>
      <c r="R280" s="420"/>
      <c r="S280" s="420"/>
      <c r="T280" s="420"/>
      <c r="U280" s="420"/>
      <c r="V280" s="420"/>
      <c r="W280" s="420"/>
      <c r="X280" s="420"/>
      <c r="Y280" s="420"/>
      <c r="Z280" s="420"/>
      <c r="AA280" s="420"/>
    </row>
    <row r="281" spans="2:27">
      <c r="B281" s="420"/>
      <c r="C281" s="420"/>
      <c r="D281" s="420"/>
      <c r="E281" s="421"/>
      <c r="F281" s="420"/>
      <c r="G281" s="420"/>
      <c r="H281" s="420"/>
      <c r="I281" s="420"/>
      <c r="J281" s="420"/>
      <c r="K281" s="420"/>
      <c r="L281" s="420"/>
      <c r="M281" s="420"/>
      <c r="N281" s="420"/>
      <c r="O281" s="420"/>
      <c r="P281" s="420"/>
      <c r="Q281" s="420"/>
      <c r="R281" s="420"/>
      <c r="S281" s="420"/>
      <c r="T281" s="420"/>
      <c r="U281" s="420"/>
      <c r="V281" s="420"/>
      <c r="W281" s="420"/>
      <c r="X281" s="420"/>
      <c r="Y281" s="420"/>
      <c r="Z281" s="420"/>
      <c r="AA281" s="420"/>
    </row>
    <row r="282" spans="2:27">
      <c r="B282" s="420"/>
      <c r="C282" s="420"/>
      <c r="D282" s="420"/>
      <c r="E282" s="421"/>
      <c r="F282" s="420"/>
      <c r="G282" s="420"/>
      <c r="H282" s="420"/>
      <c r="I282" s="420"/>
      <c r="J282" s="420"/>
      <c r="K282" s="420"/>
      <c r="L282" s="420"/>
      <c r="M282" s="420"/>
      <c r="N282" s="420"/>
      <c r="O282" s="420"/>
      <c r="P282" s="420"/>
      <c r="Q282" s="420"/>
      <c r="R282" s="420"/>
      <c r="S282" s="420"/>
      <c r="T282" s="420"/>
      <c r="U282" s="420"/>
      <c r="V282" s="420"/>
      <c r="W282" s="420"/>
      <c r="X282" s="420"/>
      <c r="Y282" s="420"/>
      <c r="Z282" s="420"/>
      <c r="AA282" s="420"/>
    </row>
    <row r="283" spans="2:27">
      <c r="B283" s="420"/>
      <c r="C283" s="420"/>
      <c r="D283" s="420"/>
      <c r="E283" s="421"/>
      <c r="F283" s="420"/>
      <c r="G283" s="420"/>
      <c r="H283" s="420"/>
      <c r="I283" s="420"/>
      <c r="J283" s="420"/>
      <c r="K283" s="420"/>
      <c r="L283" s="420"/>
      <c r="M283" s="420"/>
      <c r="N283" s="420"/>
      <c r="O283" s="420"/>
      <c r="P283" s="420"/>
      <c r="Q283" s="420"/>
      <c r="R283" s="420"/>
      <c r="S283" s="420"/>
      <c r="T283" s="420"/>
      <c r="U283" s="420"/>
      <c r="V283" s="420"/>
      <c r="W283" s="420"/>
      <c r="X283" s="420"/>
      <c r="Y283" s="420"/>
      <c r="Z283" s="420"/>
      <c r="AA283" s="420"/>
    </row>
    <row r="284" spans="2:27">
      <c r="B284" s="420"/>
      <c r="C284" s="420"/>
      <c r="D284" s="420"/>
      <c r="E284" s="421"/>
      <c r="F284" s="420"/>
      <c r="G284" s="420"/>
      <c r="H284" s="420"/>
      <c r="I284" s="420"/>
      <c r="J284" s="420"/>
      <c r="K284" s="420"/>
      <c r="L284" s="420"/>
      <c r="M284" s="420"/>
      <c r="N284" s="420"/>
      <c r="O284" s="420"/>
      <c r="P284" s="420"/>
      <c r="Q284" s="420"/>
      <c r="R284" s="420"/>
      <c r="S284" s="420"/>
      <c r="T284" s="420"/>
      <c r="U284" s="420"/>
      <c r="V284" s="420"/>
      <c r="W284" s="420"/>
      <c r="X284" s="420"/>
      <c r="Y284" s="420"/>
      <c r="Z284" s="420"/>
      <c r="AA284" s="420"/>
    </row>
    <row r="285" spans="2:27">
      <c r="B285" s="420"/>
      <c r="C285" s="420"/>
      <c r="D285" s="420"/>
      <c r="E285" s="421"/>
      <c r="F285" s="420"/>
      <c r="G285" s="420"/>
      <c r="H285" s="420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  <c r="Z285" s="420"/>
      <c r="AA285" s="420"/>
    </row>
    <row r="286" spans="2:27">
      <c r="B286" s="420"/>
      <c r="C286" s="420"/>
      <c r="D286" s="420"/>
      <c r="E286" s="421"/>
      <c r="F286" s="420"/>
      <c r="G286" s="420"/>
      <c r="H286" s="420"/>
      <c r="I286" s="420"/>
      <c r="J286" s="420"/>
      <c r="K286" s="420"/>
      <c r="L286" s="420"/>
      <c r="M286" s="420"/>
      <c r="N286" s="420"/>
      <c r="O286" s="420"/>
      <c r="P286" s="420"/>
      <c r="Q286" s="420"/>
      <c r="R286" s="420"/>
      <c r="S286" s="420"/>
      <c r="T286" s="420"/>
      <c r="U286" s="420"/>
      <c r="V286" s="420"/>
      <c r="W286" s="420"/>
      <c r="X286" s="420"/>
      <c r="Y286" s="420"/>
      <c r="Z286" s="420"/>
      <c r="AA286" s="420"/>
    </row>
    <row r="287" spans="2:27">
      <c r="B287" s="420"/>
      <c r="C287" s="420"/>
      <c r="D287" s="420"/>
      <c r="E287" s="421"/>
      <c r="F287" s="420"/>
      <c r="G287" s="420"/>
      <c r="H287" s="420"/>
      <c r="I287" s="420"/>
      <c r="J287" s="420"/>
      <c r="K287" s="420"/>
      <c r="L287" s="420"/>
      <c r="M287" s="420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  <c r="Z287" s="420"/>
      <c r="AA287" s="420"/>
    </row>
    <row r="288" spans="2:27">
      <c r="B288" s="420"/>
      <c r="C288" s="420"/>
      <c r="D288" s="420"/>
      <c r="E288" s="421"/>
      <c r="F288" s="420"/>
      <c r="G288" s="420"/>
      <c r="H288" s="420"/>
      <c r="I288" s="420"/>
      <c r="J288" s="420"/>
      <c r="K288" s="420"/>
      <c r="L288" s="420"/>
      <c r="M288" s="420"/>
      <c r="N288" s="420"/>
      <c r="O288" s="420"/>
      <c r="P288" s="420"/>
      <c r="Q288" s="420"/>
      <c r="R288" s="420"/>
      <c r="S288" s="420"/>
      <c r="T288" s="420"/>
      <c r="U288" s="420"/>
      <c r="V288" s="420"/>
      <c r="W288" s="420"/>
      <c r="X288" s="420"/>
      <c r="Y288" s="420"/>
      <c r="Z288" s="420"/>
      <c r="AA288" s="420"/>
    </row>
    <row r="289" spans="2:27">
      <c r="B289" s="420"/>
      <c r="C289" s="420"/>
      <c r="D289" s="420"/>
      <c r="E289" s="421"/>
      <c r="F289" s="420"/>
      <c r="G289" s="420"/>
      <c r="H289" s="420"/>
      <c r="I289" s="420"/>
      <c r="J289" s="420"/>
      <c r="K289" s="420"/>
      <c r="L289" s="420"/>
      <c r="M289" s="420"/>
      <c r="N289" s="420"/>
      <c r="O289" s="420"/>
      <c r="P289" s="420"/>
      <c r="Q289" s="420"/>
      <c r="R289" s="420"/>
      <c r="S289" s="420"/>
      <c r="T289" s="420"/>
      <c r="U289" s="420"/>
      <c r="V289" s="420"/>
      <c r="W289" s="420"/>
      <c r="X289" s="420"/>
      <c r="Y289" s="420"/>
      <c r="Z289" s="420"/>
      <c r="AA289" s="420"/>
    </row>
    <row r="290" spans="2:27">
      <c r="B290" s="420"/>
      <c r="C290" s="420"/>
      <c r="D290" s="420"/>
      <c r="E290" s="421"/>
      <c r="F290" s="420"/>
      <c r="G290" s="420"/>
      <c r="H290" s="420"/>
      <c r="I290" s="420"/>
      <c r="J290" s="420"/>
      <c r="K290" s="420"/>
      <c r="L290" s="420"/>
      <c r="M290" s="420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  <c r="Z290" s="420"/>
      <c r="AA290" s="420"/>
    </row>
    <row r="291" spans="2:27">
      <c r="B291" s="420"/>
      <c r="C291" s="420"/>
      <c r="D291" s="420"/>
      <c r="E291" s="421"/>
      <c r="F291" s="420"/>
      <c r="G291" s="420"/>
      <c r="H291" s="420"/>
      <c r="I291" s="420"/>
      <c r="J291" s="420"/>
      <c r="K291" s="420"/>
      <c r="L291" s="420"/>
      <c r="M291" s="420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  <c r="Z291" s="420"/>
      <c r="AA291" s="420"/>
    </row>
    <row r="292" spans="2:27">
      <c r="B292" s="420"/>
      <c r="C292" s="420"/>
      <c r="D292" s="420"/>
      <c r="E292" s="421"/>
      <c r="F292" s="420"/>
      <c r="G292" s="420"/>
      <c r="H292" s="420"/>
      <c r="I292" s="420"/>
      <c r="J292" s="420"/>
      <c r="K292" s="420"/>
      <c r="L292" s="420"/>
      <c r="M292" s="420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  <c r="Z292" s="420"/>
      <c r="AA292" s="420"/>
    </row>
    <row r="293" spans="2:27">
      <c r="B293" s="420"/>
      <c r="C293" s="420"/>
      <c r="D293" s="420"/>
      <c r="E293" s="421"/>
      <c r="F293" s="420"/>
      <c r="G293" s="420"/>
      <c r="H293" s="420"/>
      <c r="I293" s="420"/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  <c r="Z293" s="420"/>
      <c r="AA293" s="420"/>
    </row>
    <row r="294" spans="2:27">
      <c r="B294" s="420"/>
      <c r="C294" s="420"/>
      <c r="D294" s="420"/>
      <c r="E294" s="421"/>
      <c r="F294" s="420"/>
      <c r="G294" s="420"/>
      <c r="H294" s="420"/>
      <c r="I294" s="420"/>
      <c r="J294" s="420"/>
      <c r="K294" s="420"/>
      <c r="L294" s="420"/>
      <c r="M294" s="420"/>
      <c r="N294" s="420"/>
      <c r="O294" s="420"/>
      <c r="P294" s="420"/>
      <c r="Q294" s="420"/>
      <c r="R294" s="420"/>
      <c r="S294" s="420"/>
      <c r="T294" s="420"/>
      <c r="U294" s="420"/>
      <c r="V294" s="420"/>
      <c r="W294" s="420"/>
      <c r="X294" s="420"/>
      <c r="Y294" s="420"/>
      <c r="Z294" s="420"/>
      <c r="AA294" s="420"/>
    </row>
    <row r="295" spans="2:27">
      <c r="B295" s="420"/>
      <c r="C295" s="420"/>
      <c r="D295" s="420"/>
      <c r="E295" s="421"/>
      <c r="F295" s="420"/>
      <c r="G295" s="420"/>
      <c r="H295" s="420"/>
      <c r="I295" s="420"/>
      <c r="J295" s="420"/>
      <c r="K295" s="420"/>
      <c r="L295" s="420"/>
      <c r="M295" s="420"/>
      <c r="N295" s="420"/>
      <c r="O295" s="420"/>
      <c r="P295" s="420"/>
      <c r="Q295" s="420"/>
      <c r="R295" s="420"/>
      <c r="S295" s="420"/>
      <c r="T295" s="420"/>
      <c r="U295" s="420"/>
      <c r="V295" s="420"/>
      <c r="W295" s="420"/>
      <c r="X295" s="420"/>
      <c r="Y295" s="420"/>
      <c r="Z295" s="420"/>
      <c r="AA295" s="420"/>
    </row>
    <row r="296" spans="2:27">
      <c r="B296" s="420"/>
      <c r="C296" s="420"/>
      <c r="D296" s="420"/>
      <c r="E296" s="421"/>
      <c r="F296" s="420"/>
      <c r="G296" s="420"/>
      <c r="H296" s="420"/>
      <c r="I296" s="420"/>
      <c r="J296" s="420"/>
      <c r="K296" s="420"/>
      <c r="L296" s="420"/>
      <c r="M296" s="420"/>
      <c r="N296" s="420"/>
      <c r="O296" s="420"/>
      <c r="P296" s="420"/>
      <c r="Q296" s="420"/>
      <c r="R296" s="420"/>
      <c r="S296" s="420"/>
      <c r="T296" s="420"/>
      <c r="U296" s="420"/>
      <c r="V296" s="420"/>
      <c r="W296" s="420"/>
      <c r="X296" s="420"/>
      <c r="Y296" s="420"/>
      <c r="Z296" s="420"/>
      <c r="AA296" s="420"/>
    </row>
    <row r="297" spans="2:27">
      <c r="B297" s="420"/>
      <c r="C297" s="420"/>
      <c r="D297" s="420"/>
      <c r="E297" s="421"/>
      <c r="F297" s="420"/>
      <c r="G297" s="420"/>
      <c r="H297" s="420"/>
      <c r="I297" s="420"/>
      <c r="J297" s="420"/>
      <c r="K297" s="420"/>
      <c r="L297" s="420"/>
      <c r="M297" s="420"/>
      <c r="N297" s="420"/>
      <c r="O297" s="420"/>
      <c r="P297" s="420"/>
      <c r="Q297" s="420"/>
      <c r="R297" s="420"/>
      <c r="S297" s="420"/>
      <c r="T297" s="420"/>
      <c r="U297" s="420"/>
      <c r="V297" s="420"/>
      <c r="W297" s="420"/>
      <c r="X297" s="420"/>
      <c r="Y297" s="420"/>
      <c r="Z297" s="420"/>
      <c r="AA297" s="420"/>
    </row>
    <row r="298" spans="2:27">
      <c r="B298" s="420"/>
      <c r="C298" s="420"/>
      <c r="D298" s="420"/>
      <c r="E298" s="421"/>
      <c r="F298" s="420"/>
      <c r="G298" s="420"/>
      <c r="H298" s="420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420"/>
      <c r="T298" s="420"/>
      <c r="U298" s="420"/>
      <c r="V298" s="420"/>
      <c r="W298" s="420"/>
      <c r="X298" s="420"/>
      <c r="Y298" s="420"/>
      <c r="Z298" s="420"/>
      <c r="AA298" s="420"/>
    </row>
    <row r="299" spans="2:27">
      <c r="B299" s="420"/>
      <c r="C299" s="420"/>
      <c r="D299" s="420"/>
      <c r="E299" s="421"/>
      <c r="F299" s="420"/>
      <c r="G299" s="420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420"/>
      <c r="T299" s="420"/>
      <c r="U299" s="420"/>
      <c r="V299" s="420"/>
      <c r="W299" s="420"/>
      <c r="X299" s="420"/>
      <c r="Y299" s="420"/>
      <c r="Z299" s="420"/>
      <c r="AA299" s="420"/>
    </row>
    <row r="300" spans="2:27">
      <c r="B300" s="420"/>
      <c r="C300" s="420"/>
      <c r="D300" s="420"/>
      <c r="E300" s="421"/>
      <c r="F300" s="420"/>
      <c r="G300" s="420"/>
      <c r="H300" s="420"/>
      <c r="I300" s="420"/>
      <c r="J300" s="420"/>
      <c r="K300" s="420"/>
      <c r="L300" s="420"/>
      <c r="M300" s="420"/>
      <c r="N300" s="420"/>
      <c r="O300" s="420"/>
      <c r="P300" s="420"/>
      <c r="Q300" s="420"/>
      <c r="R300" s="420"/>
      <c r="S300" s="420"/>
      <c r="T300" s="420"/>
      <c r="U300" s="420"/>
      <c r="V300" s="420"/>
      <c r="W300" s="420"/>
      <c r="X300" s="420"/>
      <c r="Y300" s="420"/>
      <c r="Z300" s="420"/>
      <c r="AA300" s="420"/>
    </row>
    <row r="301" spans="2:27">
      <c r="B301" s="420"/>
      <c r="C301" s="420"/>
      <c r="D301" s="420"/>
      <c r="E301" s="421"/>
      <c r="F301" s="420"/>
      <c r="G301" s="420"/>
      <c r="H301" s="420"/>
      <c r="I301" s="420"/>
      <c r="J301" s="420"/>
      <c r="K301" s="420"/>
      <c r="L301" s="420"/>
      <c r="M301" s="420"/>
      <c r="N301" s="420"/>
      <c r="O301" s="420"/>
      <c r="P301" s="420"/>
      <c r="Q301" s="420"/>
      <c r="R301" s="420"/>
      <c r="S301" s="420"/>
      <c r="T301" s="420"/>
      <c r="U301" s="420"/>
      <c r="V301" s="420"/>
      <c r="W301" s="420"/>
      <c r="X301" s="420"/>
      <c r="Y301" s="420"/>
      <c r="Z301" s="420"/>
      <c r="AA301" s="420"/>
    </row>
    <row r="302" spans="2:27">
      <c r="B302" s="420"/>
      <c r="C302" s="420"/>
      <c r="D302" s="420"/>
      <c r="E302" s="421"/>
      <c r="F302" s="420"/>
      <c r="G302" s="420"/>
      <c r="H302" s="420"/>
      <c r="I302" s="420"/>
      <c r="J302" s="420"/>
      <c r="K302" s="420"/>
      <c r="L302" s="420"/>
      <c r="M302" s="420"/>
      <c r="N302" s="420"/>
      <c r="O302" s="420"/>
      <c r="P302" s="420"/>
      <c r="Q302" s="420"/>
      <c r="R302" s="420"/>
      <c r="S302" s="420"/>
      <c r="T302" s="420"/>
      <c r="U302" s="420"/>
      <c r="V302" s="420"/>
      <c r="W302" s="420"/>
      <c r="X302" s="420"/>
      <c r="Y302" s="420"/>
      <c r="Z302" s="420"/>
      <c r="AA302" s="420"/>
    </row>
    <row r="303" spans="2:27">
      <c r="B303" s="420"/>
      <c r="C303" s="420"/>
      <c r="D303" s="420"/>
      <c r="E303" s="421"/>
      <c r="F303" s="420"/>
      <c r="G303" s="420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420"/>
      <c r="V303" s="420"/>
      <c r="W303" s="420"/>
      <c r="X303" s="420"/>
      <c r="Y303" s="420"/>
      <c r="Z303" s="420"/>
      <c r="AA303" s="420"/>
    </row>
    <row r="304" spans="2:27">
      <c r="B304" s="420"/>
      <c r="C304" s="420"/>
      <c r="D304" s="420"/>
      <c r="E304" s="421"/>
      <c r="F304" s="420"/>
      <c r="G304" s="420"/>
      <c r="H304" s="420"/>
      <c r="I304" s="420"/>
      <c r="J304" s="420"/>
      <c r="K304" s="420"/>
      <c r="L304" s="420"/>
      <c r="M304" s="420"/>
      <c r="N304" s="420"/>
      <c r="O304" s="420"/>
      <c r="P304" s="420"/>
      <c r="Q304" s="420"/>
      <c r="R304" s="420"/>
      <c r="S304" s="420"/>
      <c r="T304" s="420"/>
      <c r="U304" s="420"/>
      <c r="V304" s="420"/>
      <c r="W304" s="420"/>
      <c r="X304" s="420"/>
      <c r="Y304" s="420"/>
      <c r="Z304" s="420"/>
      <c r="AA304" s="420"/>
    </row>
    <row r="305" spans="2:27">
      <c r="B305" s="420"/>
      <c r="C305" s="420"/>
      <c r="D305" s="420"/>
      <c r="E305" s="421"/>
      <c r="F305" s="420"/>
      <c r="G305" s="420"/>
      <c r="H305" s="420"/>
      <c r="I305" s="420"/>
      <c r="J305" s="420"/>
      <c r="K305" s="420"/>
      <c r="L305" s="420"/>
      <c r="M305" s="420"/>
      <c r="N305" s="420"/>
      <c r="O305" s="420"/>
      <c r="P305" s="420"/>
      <c r="Q305" s="420"/>
      <c r="R305" s="420"/>
      <c r="S305" s="420"/>
      <c r="T305" s="420"/>
      <c r="U305" s="420"/>
      <c r="V305" s="420"/>
      <c r="W305" s="420"/>
      <c r="X305" s="420"/>
      <c r="Y305" s="420"/>
      <c r="Z305" s="420"/>
      <c r="AA305" s="420"/>
    </row>
    <row r="306" spans="2:27">
      <c r="B306" s="420"/>
      <c r="C306" s="420"/>
      <c r="D306" s="420"/>
      <c r="E306" s="421"/>
      <c r="F306" s="420"/>
      <c r="G306" s="420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20"/>
      <c r="S306" s="420"/>
      <c r="T306" s="420"/>
      <c r="U306" s="420"/>
      <c r="V306" s="420"/>
      <c r="W306" s="420"/>
      <c r="X306" s="420"/>
      <c r="Y306" s="420"/>
      <c r="Z306" s="420"/>
      <c r="AA306" s="420"/>
    </row>
    <row r="307" spans="2:27">
      <c r="B307" s="420"/>
      <c r="C307" s="420"/>
      <c r="D307" s="420"/>
      <c r="E307" s="421"/>
      <c r="F307" s="420"/>
      <c r="G307" s="420"/>
      <c r="H307" s="420"/>
      <c r="I307" s="420"/>
      <c r="J307" s="420"/>
      <c r="K307" s="420"/>
      <c r="L307" s="420"/>
      <c r="M307" s="420"/>
      <c r="N307" s="420"/>
      <c r="O307" s="420"/>
      <c r="P307" s="420"/>
      <c r="Q307" s="420"/>
      <c r="R307" s="420"/>
      <c r="S307" s="420"/>
      <c r="T307" s="420"/>
      <c r="U307" s="420"/>
      <c r="V307" s="420"/>
      <c r="W307" s="420"/>
      <c r="X307" s="420"/>
      <c r="Y307" s="420"/>
      <c r="Z307" s="420"/>
      <c r="AA307" s="420"/>
    </row>
    <row r="308" spans="2:27">
      <c r="B308" s="420"/>
      <c r="C308" s="420"/>
      <c r="D308" s="420"/>
      <c r="E308" s="421"/>
      <c r="F308" s="420"/>
      <c r="G308" s="420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420"/>
      <c r="V308" s="420"/>
      <c r="W308" s="420"/>
      <c r="X308" s="420"/>
      <c r="Y308" s="420"/>
      <c r="Z308" s="420"/>
      <c r="AA308" s="420"/>
    </row>
    <row r="309" spans="2:27">
      <c r="B309" s="420"/>
      <c r="C309" s="420"/>
      <c r="D309" s="420"/>
      <c r="E309" s="421"/>
      <c r="F309" s="420"/>
      <c r="G309" s="420"/>
      <c r="H309" s="420"/>
      <c r="I309" s="420"/>
      <c r="J309" s="420"/>
      <c r="K309" s="420"/>
      <c r="L309" s="420"/>
      <c r="M309" s="420"/>
      <c r="N309" s="420"/>
      <c r="O309" s="420"/>
      <c r="P309" s="420"/>
      <c r="Q309" s="420"/>
      <c r="R309" s="420"/>
      <c r="S309" s="420"/>
      <c r="T309" s="420"/>
      <c r="U309" s="420"/>
      <c r="V309" s="420"/>
      <c r="W309" s="420"/>
      <c r="X309" s="420"/>
      <c r="Y309" s="420"/>
      <c r="Z309" s="420"/>
      <c r="AA309" s="420"/>
    </row>
    <row r="310" spans="2:27">
      <c r="B310" s="420"/>
      <c r="C310" s="420"/>
      <c r="D310" s="420"/>
      <c r="E310" s="421"/>
      <c r="F310" s="420"/>
      <c r="G310" s="420"/>
      <c r="H310" s="420"/>
      <c r="I310" s="420"/>
      <c r="J310" s="420"/>
      <c r="K310" s="420"/>
      <c r="L310" s="420"/>
      <c r="M310" s="420"/>
      <c r="N310" s="420"/>
      <c r="O310" s="420"/>
      <c r="P310" s="420"/>
      <c r="Q310" s="420"/>
      <c r="R310" s="420"/>
      <c r="S310" s="420"/>
      <c r="T310" s="420"/>
      <c r="U310" s="420"/>
      <c r="V310" s="420"/>
      <c r="W310" s="420"/>
      <c r="X310" s="420"/>
      <c r="Y310" s="420"/>
      <c r="Z310" s="420"/>
      <c r="AA310" s="420"/>
    </row>
    <row r="311" spans="2:27">
      <c r="B311" s="420"/>
      <c r="C311" s="420"/>
      <c r="D311" s="420"/>
      <c r="E311" s="421"/>
      <c r="F311" s="420"/>
      <c r="G311" s="420"/>
      <c r="H311" s="420"/>
      <c r="I311" s="420"/>
      <c r="J311" s="420"/>
      <c r="K311" s="420"/>
      <c r="L311" s="420"/>
      <c r="M311" s="420"/>
      <c r="N311" s="420"/>
      <c r="O311" s="420"/>
      <c r="P311" s="420"/>
      <c r="Q311" s="420"/>
      <c r="R311" s="420"/>
      <c r="S311" s="420"/>
      <c r="T311" s="420"/>
      <c r="U311" s="420"/>
      <c r="V311" s="420"/>
      <c r="W311" s="420"/>
      <c r="X311" s="420"/>
      <c r="Y311" s="420"/>
      <c r="Z311" s="420"/>
      <c r="AA311" s="420"/>
    </row>
    <row r="312" spans="2:27">
      <c r="B312" s="420"/>
      <c r="C312" s="420"/>
      <c r="D312" s="420"/>
      <c r="E312" s="421"/>
      <c r="F312" s="420"/>
      <c r="G312" s="420"/>
      <c r="H312" s="420"/>
      <c r="I312" s="420"/>
      <c r="J312" s="420"/>
      <c r="K312" s="420"/>
      <c r="L312" s="420"/>
      <c r="M312" s="420"/>
      <c r="N312" s="420"/>
      <c r="O312" s="420"/>
      <c r="P312" s="420"/>
      <c r="Q312" s="420"/>
      <c r="R312" s="420"/>
      <c r="S312" s="420"/>
      <c r="T312" s="420"/>
      <c r="U312" s="420"/>
      <c r="V312" s="420"/>
      <c r="W312" s="420"/>
      <c r="X312" s="420"/>
      <c r="Y312" s="420"/>
      <c r="Z312" s="420"/>
      <c r="AA312" s="420"/>
    </row>
    <row r="313" spans="2:27">
      <c r="B313" s="420"/>
      <c r="C313" s="420"/>
      <c r="D313" s="420"/>
      <c r="E313" s="421"/>
      <c r="F313" s="420"/>
      <c r="G313" s="420"/>
      <c r="H313" s="420"/>
      <c r="I313" s="420"/>
      <c r="J313" s="420"/>
      <c r="K313" s="420"/>
      <c r="L313" s="420"/>
      <c r="M313" s="420"/>
      <c r="N313" s="420"/>
      <c r="O313" s="420"/>
      <c r="P313" s="420"/>
      <c r="Q313" s="420"/>
      <c r="R313" s="420"/>
      <c r="S313" s="420"/>
      <c r="T313" s="420"/>
      <c r="U313" s="420"/>
      <c r="V313" s="420"/>
      <c r="W313" s="420"/>
      <c r="X313" s="420"/>
      <c r="Y313" s="420"/>
      <c r="Z313" s="420"/>
      <c r="AA313" s="420"/>
    </row>
    <row r="314" spans="2:27">
      <c r="B314" s="420"/>
      <c r="C314" s="420"/>
      <c r="D314" s="420"/>
      <c r="E314" s="421"/>
      <c r="F314" s="420"/>
      <c r="G314" s="420"/>
      <c r="H314" s="420"/>
      <c r="I314" s="420"/>
      <c r="J314" s="420"/>
      <c r="K314" s="420"/>
      <c r="L314" s="420"/>
      <c r="M314" s="420"/>
      <c r="N314" s="420"/>
      <c r="O314" s="420"/>
      <c r="P314" s="420"/>
      <c r="Q314" s="420"/>
      <c r="R314" s="420"/>
      <c r="S314" s="420"/>
      <c r="T314" s="420"/>
      <c r="U314" s="420"/>
      <c r="V314" s="420"/>
      <c r="W314" s="420"/>
      <c r="X314" s="420"/>
      <c r="Y314" s="420"/>
      <c r="Z314" s="420"/>
      <c r="AA314" s="420"/>
    </row>
    <row r="315" spans="2:27">
      <c r="B315" s="420"/>
      <c r="C315" s="420"/>
      <c r="D315" s="420"/>
      <c r="E315" s="421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420"/>
      <c r="Q315" s="420"/>
      <c r="R315" s="420"/>
      <c r="S315" s="420"/>
      <c r="T315" s="420"/>
      <c r="U315" s="420"/>
      <c r="V315" s="420"/>
      <c r="W315" s="420"/>
      <c r="X315" s="420"/>
      <c r="Y315" s="420"/>
      <c r="Z315" s="420"/>
      <c r="AA315" s="420"/>
    </row>
    <row r="316" spans="2:27">
      <c r="B316" s="420"/>
      <c r="C316" s="420"/>
      <c r="D316" s="420"/>
      <c r="E316" s="421"/>
      <c r="F316" s="420"/>
      <c r="G316" s="420"/>
      <c r="H316" s="420"/>
      <c r="I316" s="420"/>
      <c r="J316" s="420"/>
      <c r="K316" s="420"/>
      <c r="L316" s="420"/>
      <c r="M316" s="420"/>
      <c r="N316" s="420"/>
      <c r="O316" s="420"/>
      <c r="P316" s="420"/>
      <c r="Q316" s="420"/>
      <c r="R316" s="420"/>
      <c r="S316" s="420"/>
      <c r="T316" s="420"/>
      <c r="U316" s="420"/>
      <c r="V316" s="420"/>
      <c r="W316" s="420"/>
      <c r="X316" s="420"/>
      <c r="Y316" s="420"/>
      <c r="Z316" s="420"/>
      <c r="AA316" s="420"/>
    </row>
    <row r="317" spans="2:27">
      <c r="B317" s="420"/>
      <c r="C317" s="420"/>
      <c r="D317" s="420"/>
      <c r="E317" s="421"/>
      <c r="F317" s="420"/>
      <c r="G317" s="420"/>
      <c r="H317" s="420"/>
      <c r="I317" s="420"/>
      <c r="J317" s="420"/>
      <c r="K317" s="420"/>
      <c r="L317" s="420"/>
      <c r="M317" s="420"/>
      <c r="N317" s="420"/>
      <c r="O317" s="420"/>
      <c r="P317" s="420"/>
      <c r="Q317" s="420"/>
      <c r="R317" s="420"/>
      <c r="S317" s="420"/>
      <c r="T317" s="420"/>
      <c r="U317" s="420"/>
      <c r="V317" s="420"/>
      <c r="W317" s="420"/>
      <c r="X317" s="420"/>
      <c r="Y317" s="420"/>
      <c r="Z317" s="420"/>
      <c r="AA317" s="420"/>
    </row>
    <row r="318" spans="2:27">
      <c r="B318" s="420"/>
      <c r="C318" s="420"/>
      <c r="D318" s="420"/>
      <c r="E318" s="421"/>
      <c r="F318" s="420"/>
      <c r="G318" s="420"/>
      <c r="H318" s="420"/>
      <c r="I318" s="420"/>
      <c r="J318" s="420"/>
      <c r="K318" s="420"/>
      <c r="L318" s="420"/>
      <c r="M318" s="420"/>
      <c r="N318" s="420"/>
      <c r="O318" s="420"/>
      <c r="P318" s="420"/>
      <c r="Q318" s="420"/>
      <c r="R318" s="420"/>
      <c r="S318" s="420"/>
      <c r="T318" s="420"/>
      <c r="U318" s="420"/>
      <c r="V318" s="420"/>
      <c r="W318" s="420"/>
      <c r="X318" s="420"/>
      <c r="Y318" s="420"/>
      <c r="Z318" s="420"/>
      <c r="AA318" s="420"/>
    </row>
    <row r="319" spans="2:27">
      <c r="B319" s="420"/>
      <c r="C319" s="420"/>
      <c r="D319" s="420"/>
      <c r="E319" s="421"/>
      <c r="F319" s="420"/>
      <c r="G319" s="420"/>
      <c r="H319" s="420"/>
      <c r="I319" s="420"/>
      <c r="J319" s="420"/>
      <c r="K319" s="420"/>
      <c r="L319" s="420"/>
      <c r="M319" s="420"/>
      <c r="N319" s="420"/>
      <c r="O319" s="420"/>
      <c r="P319" s="420"/>
      <c r="Q319" s="420"/>
      <c r="R319" s="420"/>
      <c r="S319" s="420"/>
      <c r="T319" s="420"/>
      <c r="U319" s="420"/>
      <c r="V319" s="420"/>
      <c r="W319" s="420"/>
      <c r="X319" s="420"/>
      <c r="Y319" s="420"/>
      <c r="Z319" s="420"/>
      <c r="AA319" s="420"/>
    </row>
    <row r="320" spans="2:27">
      <c r="B320" s="420"/>
      <c r="C320" s="420"/>
      <c r="D320" s="420"/>
      <c r="E320" s="421"/>
      <c r="F320" s="420"/>
      <c r="G320" s="420"/>
      <c r="H320" s="420"/>
      <c r="I320" s="420"/>
      <c r="J320" s="420"/>
      <c r="K320" s="420"/>
      <c r="L320" s="420"/>
      <c r="M320" s="420"/>
      <c r="N320" s="420"/>
      <c r="O320" s="420"/>
      <c r="P320" s="420"/>
      <c r="Q320" s="420"/>
      <c r="R320" s="420"/>
      <c r="S320" s="420"/>
      <c r="T320" s="420"/>
      <c r="U320" s="420"/>
      <c r="V320" s="420"/>
      <c r="W320" s="420"/>
      <c r="X320" s="420"/>
      <c r="Y320" s="420"/>
      <c r="Z320" s="420"/>
      <c r="AA320" s="420"/>
    </row>
    <row r="321" spans="2:27">
      <c r="B321" s="420"/>
      <c r="C321" s="420"/>
      <c r="D321" s="420"/>
      <c r="E321" s="421"/>
      <c r="F321" s="420"/>
      <c r="G321" s="420"/>
      <c r="H321" s="420"/>
      <c r="I321" s="420"/>
      <c r="J321" s="420"/>
      <c r="K321" s="420"/>
      <c r="L321" s="420"/>
      <c r="M321" s="420"/>
      <c r="N321" s="420"/>
      <c r="O321" s="420"/>
      <c r="P321" s="420"/>
      <c r="Q321" s="420"/>
      <c r="R321" s="420"/>
      <c r="S321" s="420"/>
      <c r="T321" s="420"/>
      <c r="U321" s="420"/>
      <c r="V321" s="420"/>
      <c r="W321" s="420"/>
      <c r="X321" s="420"/>
      <c r="Y321" s="420"/>
      <c r="Z321" s="420"/>
      <c r="AA321" s="420"/>
    </row>
    <row r="322" spans="2:27">
      <c r="B322" s="420"/>
      <c r="C322" s="420"/>
      <c r="D322" s="420"/>
      <c r="E322" s="421"/>
      <c r="F322" s="420"/>
      <c r="G322" s="420"/>
      <c r="H322" s="420"/>
      <c r="I322" s="420"/>
      <c r="J322" s="420"/>
      <c r="K322" s="420"/>
      <c r="L322" s="420"/>
      <c r="M322" s="420"/>
      <c r="N322" s="420"/>
      <c r="O322" s="420"/>
      <c r="P322" s="420"/>
      <c r="Q322" s="420"/>
      <c r="R322" s="420"/>
      <c r="S322" s="420"/>
      <c r="T322" s="420"/>
      <c r="U322" s="420"/>
      <c r="V322" s="420"/>
      <c r="W322" s="420"/>
      <c r="X322" s="420"/>
      <c r="Y322" s="420"/>
      <c r="Z322" s="420"/>
      <c r="AA322" s="420"/>
    </row>
    <row r="323" spans="2:27">
      <c r="B323" s="420"/>
      <c r="C323" s="420"/>
      <c r="D323" s="420"/>
      <c r="E323" s="421"/>
      <c r="F323" s="420"/>
      <c r="G323" s="420"/>
      <c r="H323" s="420"/>
      <c r="I323" s="420"/>
      <c r="J323" s="420"/>
      <c r="K323" s="420"/>
      <c r="L323" s="420"/>
      <c r="M323" s="420"/>
      <c r="N323" s="420"/>
      <c r="O323" s="420"/>
      <c r="P323" s="420"/>
      <c r="Q323" s="420"/>
      <c r="R323" s="420"/>
      <c r="S323" s="420"/>
      <c r="T323" s="420"/>
      <c r="U323" s="420"/>
      <c r="V323" s="420"/>
      <c r="W323" s="420"/>
      <c r="X323" s="420"/>
      <c r="Y323" s="420"/>
      <c r="Z323" s="420"/>
      <c r="AA323" s="420"/>
    </row>
    <row r="324" spans="2:27">
      <c r="B324" s="420"/>
      <c r="C324" s="420"/>
      <c r="D324" s="420"/>
      <c r="E324" s="421"/>
      <c r="F324" s="420"/>
      <c r="G324" s="420"/>
      <c r="H324" s="420"/>
      <c r="I324" s="420"/>
      <c r="J324" s="420"/>
      <c r="K324" s="420"/>
      <c r="L324" s="420"/>
      <c r="M324" s="420"/>
      <c r="N324" s="420"/>
      <c r="O324" s="420"/>
      <c r="P324" s="420"/>
      <c r="Q324" s="420"/>
      <c r="R324" s="420"/>
      <c r="S324" s="420"/>
      <c r="T324" s="420"/>
      <c r="U324" s="420"/>
      <c r="V324" s="420"/>
      <c r="W324" s="420"/>
      <c r="X324" s="420"/>
      <c r="Y324" s="420"/>
      <c r="Z324" s="420"/>
      <c r="AA324" s="420"/>
    </row>
    <row r="325" spans="2:27">
      <c r="B325" s="420"/>
      <c r="C325" s="420"/>
      <c r="D325" s="420"/>
      <c r="E325" s="421"/>
      <c r="F325" s="420"/>
      <c r="G325" s="420"/>
      <c r="H325" s="420"/>
      <c r="I325" s="420"/>
      <c r="J325" s="420"/>
      <c r="K325" s="420"/>
      <c r="L325" s="420"/>
      <c r="M325" s="420"/>
      <c r="N325" s="420"/>
      <c r="O325" s="420"/>
      <c r="P325" s="420"/>
      <c r="Q325" s="420"/>
      <c r="R325" s="420"/>
      <c r="S325" s="420"/>
      <c r="T325" s="420"/>
      <c r="U325" s="420"/>
      <c r="V325" s="420"/>
      <c r="W325" s="420"/>
      <c r="X325" s="420"/>
      <c r="Y325" s="420"/>
      <c r="Z325" s="420"/>
      <c r="AA325" s="420"/>
    </row>
    <row r="326" spans="2:27">
      <c r="B326" s="420"/>
      <c r="C326" s="420"/>
      <c r="D326" s="420"/>
      <c r="E326" s="421"/>
      <c r="F326" s="420"/>
      <c r="G326" s="420"/>
      <c r="H326" s="420"/>
      <c r="I326" s="420"/>
      <c r="J326" s="420"/>
      <c r="K326" s="420"/>
      <c r="L326" s="420"/>
      <c r="M326" s="420"/>
      <c r="N326" s="420"/>
      <c r="O326" s="420"/>
      <c r="P326" s="420"/>
      <c r="Q326" s="420"/>
      <c r="R326" s="420"/>
      <c r="S326" s="420"/>
      <c r="T326" s="420"/>
      <c r="U326" s="420"/>
      <c r="V326" s="420"/>
      <c r="W326" s="420"/>
      <c r="X326" s="420"/>
      <c r="Y326" s="420"/>
      <c r="Z326" s="420"/>
      <c r="AA326" s="420"/>
    </row>
    <row r="327" spans="2:27">
      <c r="B327" s="420"/>
      <c r="C327" s="420"/>
      <c r="D327" s="420"/>
      <c r="E327" s="421"/>
      <c r="F327" s="420"/>
      <c r="G327" s="420"/>
      <c r="H327" s="420"/>
      <c r="I327" s="420"/>
      <c r="J327" s="420"/>
      <c r="K327" s="420"/>
      <c r="L327" s="420"/>
      <c r="M327" s="420"/>
      <c r="N327" s="420"/>
      <c r="O327" s="420"/>
      <c r="P327" s="420"/>
      <c r="Q327" s="420"/>
      <c r="R327" s="420"/>
      <c r="S327" s="420"/>
      <c r="T327" s="420"/>
      <c r="U327" s="420"/>
      <c r="V327" s="420"/>
      <c r="W327" s="420"/>
      <c r="X327" s="420"/>
      <c r="Y327" s="420"/>
      <c r="Z327" s="420"/>
      <c r="AA327" s="420"/>
    </row>
    <row r="328" spans="2:27">
      <c r="B328" s="420"/>
      <c r="C328" s="420"/>
      <c r="D328" s="420"/>
      <c r="E328" s="421"/>
      <c r="F328" s="420"/>
      <c r="G328" s="420"/>
      <c r="H328" s="420"/>
      <c r="I328" s="420"/>
      <c r="J328" s="420"/>
      <c r="K328" s="420"/>
      <c r="L328" s="420"/>
      <c r="M328" s="420"/>
      <c r="N328" s="420"/>
      <c r="O328" s="420"/>
      <c r="P328" s="420"/>
      <c r="Q328" s="420"/>
      <c r="R328" s="420"/>
      <c r="S328" s="420"/>
      <c r="T328" s="420"/>
      <c r="U328" s="420"/>
      <c r="V328" s="420"/>
      <c r="W328" s="420"/>
      <c r="X328" s="420"/>
      <c r="Y328" s="420"/>
      <c r="Z328" s="420"/>
      <c r="AA328" s="420"/>
    </row>
    <row r="329" spans="2:27">
      <c r="B329" s="420"/>
      <c r="C329" s="420"/>
      <c r="D329" s="420"/>
      <c r="E329" s="421"/>
      <c r="F329" s="420"/>
      <c r="G329" s="420"/>
      <c r="H329" s="420"/>
      <c r="I329" s="420"/>
      <c r="J329" s="420"/>
      <c r="K329" s="420"/>
      <c r="L329" s="420"/>
      <c r="M329" s="420"/>
      <c r="N329" s="420"/>
      <c r="O329" s="420"/>
      <c r="P329" s="420"/>
      <c r="Q329" s="420"/>
      <c r="R329" s="420"/>
      <c r="S329" s="420"/>
      <c r="T329" s="420"/>
      <c r="U329" s="420"/>
      <c r="V329" s="420"/>
      <c r="W329" s="420"/>
      <c r="X329" s="420"/>
      <c r="Y329" s="420"/>
      <c r="Z329" s="420"/>
      <c r="AA329" s="420"/>
    </row>
    <row r="330" spans="2:27">
      <c r="B330" s="420"/>
      <c r="C330" s="420"/>
      <c r="D330" s="420"/>
      <c r="E330" s="421"/>
      <c r="F330" s="420"/>
      <c r="G330" s="420"/>
      <c r="H330" s="420"/>
      <c r="I330" s="420"/>
      <c r="J330" s="420"/>
      <c r="K330" s="420"/>
      <c r="L330" s="420"/>
      <c r="M330" s="420"/>
      <c r="N330" s="420"/>
      <c r="O330" s="420"/>
      <c r="P330" s="420"/>
      <c r="Q330" s="420"/>
      <c r="R330" s="420"/>
      <c r="S330" s="420"/>
      <c r="T330" s="420"/>
      <c r="U330" s="420"/>
      <c r="V330" s="420"/>
      <c r="W330" s="420"/>
      <c r="X330" s="420"/>
      <c r="Y330" s="420"/>
      <c r="Z330" s="420"/>
      <c r="AA330" s="420"/>
    </row>
    <row r="331" spans="2:27">
      <c r="B331" s="420"/>
      <c r="C331" s="420"/>
      <c r="D331" s="420"/>
      <c r="E331" s="421"/>
      <c r="F331" s="420"/>
      <c r="G331" s="420"/>
      <c r="H331" s="420"/>
      <c r="I331" s="420"/>
      <c r="J331" s="420"/>
      <c r="K331" s="420"/>
      <c r="L331" s="420"/>
      <c r="M331" s="420"/>
      <c r="N331" s="420"/>
      <c r="O331" s="420"/>
      <c r="P331" s="420"/>
      <c r="Q331" s="420"/>
      <c r="R331" s="420"/>
      <c r="S331" s="420"/>
      <c r="T331" s="420"/>
      <c r="U331" s="420"/>
      <c r="V331" s="420"/>
      <c r="W331" s="420"/>
      <c r="X331" s="420"/>
      <c r="Y331" s="420"/>
      <c r="Z331" s="420"/>
      <c r="AA331" s="420"/>
    </row>
    <row r="332" spans="2:27">
      <c r="B332" s="420"/>
      <c r="C332" s="420"/>
      <c r="D332" s="420"/>
      <c r="E332" s="421"/>
      <c r="F332" s="420"/>
      <c r="G332" s="420"/>
      <c r="H332" s="420"/>
      <c r="I332" s="420"/>
      <c r="J332" s="420"/>
      <c r="K332" s="420"/>
      <c r="L332" s="420"/>
      <c r="M332" s="420"/>
      <c r="N332" s="420"/>
      <c r="O332" s="420"/>
      <c r="P332" s="420"/>
      <c r="Q332" s="420"/>
      <c r="R332" s="420"/>
      <c r="S332" s="420"/>
      <c r="T332" s="420"/>
      <c r="U332" s="420"/>
      <c r="V332" s="420"/>
      <c r="W332" s="420"/>
      <c r="X332" s="420"/>
      <c r="Y332" s="420"/>
      <c r="Z332" s="420"/>
      <c r="AA332" s="420"/>
    </row>
    <row r="333" spans="2:27">
      <c r="B333" s="420"/>
      <c r="C333" s="420"/>
      <c r="D333" s="420"/>
      <c r="E333" s="421"/>
      <c r="F333" s="420"/>
      <c r="G333" s="420"/>
      <c r="H333" s="420"/>
      <c r="I333" s="420"/>
      <c r="J333" s="420"/>
      <c r="K333" s="420"/>
      <c r="L333" s="420"/>
      <c r="M333" s="420"/>
      <c r="N333" s="420"/>
      <c r="O333" s="420"/>
      <c r="P333" s="420"/>
      <c r="Q333" s="420"/>
      <c r="R333" s="420"/>
      <c r="S333" s="420"/>
      <c r="T333" s="420"/>
      <c r="U333" s="420"/>
      <c r="V333" s="420"/>
      <c r="W333" s="420"/>
      <c r="X333" s="420"/>
      <c r="Y333" s="420"/>
      <c r="Z333" s="420"/>
      <c r="AA333" s="420"/>
    </row>
    <row r="334" spans="2:27">
      <c r="B334" s="420"/>
      <c r="C334" s="420"/>
      <c r="D334" s="420"/>
      <c r="E334" s="421"/>
      <c r="F334" s="420"/>
      <c r="G334" s="420"/>
      <c r="H334" s="420"/>
      <c r="I334" s="420"/>
      <c r="J334" s="420"/>
      <c r="K334" s="420"/>
      <c r="L334" s="420"/>
      <c r="M334" s="420"/>
      <c r="N334" s="420"/>
      <c r="O334" s="420"/>
      <c r="P334" s="420"/>
      <c r="Q334" s="420"/>
      <c r="R334" s="420"/>
      <c r="S334" s="420"/>
      <c r="T334" s="420"/>
      <c r="U334" s="420"/>
      <c r="V334" s="420"/>
      <c r="W334" s="420"/>
      <c r="X334" s="420"/>
      <c r="Y334" s="420"/>
      <c r="Z334" s="420"/>
      <c r="AA334" s="420"/>
    </row>
    <row r="335" spans="2:27">
      <c r="B335" s="420"/>
      <c r="C335" s="420"/>
      <c r="D335" s="420"/>
      <c r="E335" s="421"/>
      <c r="F335" s="420"/>
      <c r="G335" s="420"/>
      <c r="H335" s="420"/>
      <c r="I335" s="420"/>
      <c r="J335" s="420"/>
      <c r="K335" s="420"/>
      <c r="L335" s="420"/>
      <c r="M335" s="420"/>
      <c r="N335" s="420"/>
      <c r="O335" s="420"/>
      <c r="P335" s="420"/>
      <c r="Q335" s="420"/>
      <c r="R335" s="420"/>
      <c r="S335" s="420"/>
      <c r="T335" s="420"/>
      <c r="U335" s="420"/>
      <c r="V335" s="420"/>
      <c r="W335" s="420"/>
      <c r="X335" s="420"/>
      <c r="Y335" s="420"/>
      <c r="Z335" s="420"/>
      <c r="AA335" s="420"/>
    </row>
    <row r="336" spans="2:27">
      <c r="B336" s="420"/>
      <c r="C336" s="420"/>
      <c r="D336" s="420"/>
      <c r="E336" s="421"/>
      <c r="F336" s="420"/>
      <c r="G336" s="420"/>
      <c r="H336" s="420"/>
      <c r="I336" s="420"/>
      <c r="J336" s="420"/>
      <c r="K336" s="420"/>
      <c r="L336" s="420"/>
      <c r="M336" s="420"/>
      <c r="N336" s="420"/>
      <c r="O336" s="420"/>
      <c r="P336" s="420"/>
      <c r="Q336" s="420"/>
      <c r="R336" s="420"/>
      <c r="S336" s="420"/>
      <c r="T336" s="420"/>
      <c r="U336" s="420"/>
      <c r="V336" s="420"/>
      <c r="W336" s="420"/>
      <c r="X336" s="420"/>
      <c r="Y336" s="420"/>
      <c r="Z336" s="420"/>
      <c r="AA336" s="420"/>
    </row>
    <row r="337" spans="2:27">
      <c r="B337" s="420"/>
      <c r="C337" s="420"/>
      <c r="D337" s="420"/>
      <c r="E337" s="421"/>
      <c r="F337" s="420"/>
      <c r="G337" s="420"/>
      <c r="H337" s="420"/>
      <c r="I337" s="420"/>
      <c r="J337" s="420"/>
      <c r="K337" s="420"/>
      <c r="L337" s="420"/>
      <c r="M337" s="420"/>
      <c r="N337" s="420"/>
      <c r="O337" s="420"/>
      <c r="P337" s="420"/>
      <c r="Q337" s="420"/>
      <c r="R337" s="420"/>
      <c r="S337" s="420"/>
      <c r="T337" s="420"/>
      <c r="U337" s="420"/>
      <c r="V337" s="420"/>
      <c r="W337" s="420"/>
      <c r="X337" s="420"/>
      <c r="Y337" s="420"/>
      <c r="Z337" s="420"/>
      <c r="AA337" s="420"/>
    </row>
    <row r="338" spans="2:27">
      <c r="B338" s="420"/>
      <c r="C338" s="420"/>
      <c r="D338" s="420"/>
      <c r="E338" s="421"/>
      <c r="F338" s="420"/>
      <c r="G338" s="420"/>
      <c r="H338" s="420"/>
      <c r="I338" s="420"/>
      <c r="J338" s="420"/>
      <c r="K338" s="420"/>
      <c r="L338" s="420"/>
      <c r="M338" s="420"/>
      <c r="N338" s="420"/>
      <c r="O338" s="420"/>
      <c r="P338" s="420"/>
      <c r="Q338" s="420"/>
      <c r="R338" s="420"/>
      <c r="S338" s="420"/>
      <c r="T338" s="420"/>
      <c r="U338" s="420"/>
      <c r="V338" s="420"/>
      <c r="W338" s="420"/>
      <c r="X338" s="420"/>
      <c r="Y338" s="420"/>
      <c r="Z338" s="420"/>
      <c r="AA338" s="420"/>
    </row>
    <row r="339" spans="2:27">
      <c r="B339" s="420"/>
      <c r="C339" s="420"/>
      <c r="D339" s="420"/>
      <c r="E339" s="421"/>
      <c r="F339" s="420"/>
      <c r="G339" s="420"/>
      <c r="H339" s="420"/>
      <c r="I339" s="420"/>
      <c r="J339" s="420"/>
      <c r="K339" s="420"/>
      <c r="L339" s="420"/>
      <c r="M339" s="420"/>
      <c r="N339" s="420"/>
      <c r="O339" s="420"/>
      <c r="P339" s="420"/>
      <c r="Q339" s="420"/>
      <c r="R339" s="420"/>
      <c r="S339" s="420"/>
      <c r="T339" s="420"/>
      <c r="U339" s="420"/>
      <c r="V339" s="420"/>
      <c r="W339" s="420"/>
      <c r="X339" s="420"/>
      <c r="Y339" s="420"/>
      <c r="Z339" s="420"/>
      <c r="AA339" s="420"/>
    </row>
    <row r="340" spans="2:27">
      <c r="B340" s="420"/>
      <c r="C340" s="420"/>
      <c r="D340" s="420"/>
      <c r="E340" s="421"/>
      <c r="F340" s="420"/>
      <c r="G340" s="420"/>
      <c r="H340" s="420"/>
      <c r="I340" s="420"/>
      <c r="J340" s="420"/>
      <c r="K340" s="420"/>
      <c r="L340" s="420"/>
      <c r="M340" s="420"/>
      <c r="N340" s="420"/>
      <c r="O340" s="420"/>
      <c r="P340" s="420"/>
      <c r="Q340" s="420"/>
      <c r="R340" s="420"/>
      <c r="S340" s="420"/>
      <c r="T340" s="420"/>
      <c r="U340" s="420"/>
      <c r="V340" s="420"/>
      <c r="W340" s="420"/>
      <c r="X340" s="420"/>
      <c r="Y340" s="420"/>
      <c r="Z340" s="420"/>
      <c r="AA340" s="420"/>
    </row>
    <row r="341" spans="2:27">
      <c r="B341" s="420"/>
      <c r="C341" s="420"/>
      <c r="D341" s="420"/>
      <c r="E341" s="421"/>
      <c r="F341" s="420"/>
      <c r="G341" s="420"/>
      <c r="H341" s="420"/>
      <c r="I341" s="420"/>
      <c r="J341" s="420"/>
      <c r="K341" s="420"/>
      <c r="L341" s="420"/>
      <c r="M341" s="420"/>
      <c r="N341" s="420"/>
      <c r="O341" s="420"/>
      <c r="P341" s="420"/>
      <c r="Q341" s="420"/>
      <c r="R341" s="420"/>
      <c r="S341" s="420"/>
      <c r="T341" s="420"/>
      <c r="U341" s="420"/>
      <c r="V341" s="420"/>
      <c r="W341" s="420"/>
      <c r="X341" s="420"/>
      <c r="Y341" s="420"/>
      <c r="Z341" s="420"/>
      <c r="AA341" s="420"/>
    </row>
    <row r="342" spans="2:27">
      <c r="B342" s="420"/>
      <c r="C342" s="420"/>
      <c r="D342" s="420"/>
      <c r="E342" s="421"/>
      <c r="F342" s="420"/>
      <c r="G342" s="420"/>
      <c r="H342" s="420"/>
      <c r="I342" s="420"/>
      <c r="J342" s="420"/>
      <c r="K342" s="420"/>
      <c r="L342" s="420"/>
      <c r="M342" s="420"/>
      <c r="N342" s="420"/>
      <c r="O342" s="420"/>
      <c r="P342" s="420"/>
      <c r="Q342" s="420"/>
      <c r="R342" s="420"/>
      <c r="S342" s="420"/>
      <c r="T342" s="420"/>
      <c r="U342" s="420"/>
      <c r="V342" s="420"/>
      <c r="W342" s="420"/>
      <c r="X342" s="420"/>
      <c r="Y342" s="420"/>
      <c r="Z342" s="420"/>
      <c r="AA342" s="420"/>
    </row>
    <row r="343" spans="2:27">
      <c r="B343" s="420"/>
      <c r="C343" s="420"/>
      <c r="D343" s="420"/>
      <c r="E343" s="421"/>
      <c r="F343" s="420"/>
      <c r="G343" s="420"/>
      <c r="H343" s="420"/>
      <c r="I343" s="420"/>
      <c r="J343" s="420"/>
      <c r="K343" s="420"/>
      <c r="L343" s="420"/>
      <c r="M343" s="420"/>
      <c r="N343" s="420"/>
      <c r="O343" s="420"/>
      <c r="P343" s="420"/>
      <c r="Q343" s="420"/>
      <c r="R343" s="420"/>
      <c r="S343" s="420"/>
      <c r="T343" s="420"/>
      <c r="U343" s="420"/>
      <c r="V343" s="420"/>
      <c r="W343" s="420"/>
      <c r="X343" s="420"/>
      <c r="Y343" s="420"/>
      <c r="Z343" s="420"/>
      <c r="AA343" s="420"/>
    </row>
    <row r="344" spans="2:27">
      <c r="B344" s="420"/>
      <c r="C344" s="420"/>
      <c r="D344" s="420"/>
      <c r="E344" s="421"/>
      <c r="F344" s="420"/>
      <c r="G344" s="420"/>
      <c r="H344" s="420"/>
      <c r="I344" s="420"/>
      <c r="J344" s="420"/>
      <c r="K344" s="420"/>
      <c r="L344" s="420"/>
      <c r="M344" s="420"/>
      <c r="N344" s="420"/>
      <c r="O344" s="420"/>
      <c r="P344" s="420"/>
      <c r="Q344" s="420"/>
      <c r="R344" s="420"/>
      <c r="S344" s="420"/>
      <c r="T344" s="420"/>
      <c r="U344" s="420"/>
      <c r="V344" s="420"/>
      <c r="W344" s="420"/>
      <c r="X344" s="420"/>
      <c r="Y344" s="420"/>
      <c r="Z344" s="420"/>
      <c r="AA344" s="420"/>
    </row>
    <row r="345" spans="2:27">
      <c r="B345" s="420"/>
      <c r="C345" s="420"/>
      <c r="D345" s="420"/>
      <c r="E345" s="421"/>
      <c r="F345" s="420"/>
      <c r="G345" s="420"/>
      <c r="H345" s="420"/>
      <c r="I345" s="420"/>
      <c r="J345" s="420"/>
      <c r="K345" s="420"/>
      <c r="L345" s="420"/>
      <c r="M345" s="420"/>
      <c r="N345" s="420"/>
      <c r="O345" s="420"/>
      <c r="P345" s="420"/>
      <c r="Q345" s="420"/>
      <c r="R345" s="420"/>
      <c r="S345" s="420"/>
      <c r="T345" s="420"/>
      <c r="U345" s="420"/>
      <c r="V345" s="420"/>
      <c r="W345" s="420"/>
      <c r="X345" s="420"/>
      <c r="Y345" s="420"/>
      <c r="Z345" s="420"/>
      <c r="AA345" s="420"/>
    </row>
    <row r="346" spans="2:27">
      <c r="B346" s="420"/>
      <c r="C346" s="420"/>
      <c r="D346" s="420"/>
      <c r="E346" s="421"/>
      <c r="F346" s="420"/>
      <c r="G346" s="420"/>
      <c r="H346" s="420"/>
      <c r="I346" s="420"/>
      <c r="J346" s="420"/>
      <c r="K346" s="420"/>
      <c r="L346" s="420"/>
      <c r="M346" s="420"/>
      <c r="N346" s="420"/>
      <c r="O346" s="420"/>
      <c r="P346" s="420"/>
      <c r="Q346" s="420"/>
      <c r="R346" s="420"/>
      <c r="S346" s="420"/>
      <c r="T346" s="420"/>
      <c r="U346" s="420"/>
      <c r="V346" s="420"/>
      <c r="W346" s="420"/>
      <c r="X346" s="420"/>
      <c r="Y346" s="420"/>
      <c r="Z346" s="420"/>
      <c r="AA346" s="420"/>
    </row>
    <row r="347" spans="2:27">
      <c r="B347" s="420"/>
      <c r="C347" s="420"/>
      <c r="D347" s="420"/>
      <c r="E347" s="421"/>
      <c r="F347" s="420"/>
      <c r="G347" s="420"/>
      <c r="H347" s="420"/>
      <c r="I347" s="420"/>
      <c r="J347" s="420"/>
      <c r="K347" s="420"/>
      <c r="L347" s="420"/>
      <c r="M347" s="420"/>
      <c r="N347" s="420"/>
      <c r="O347" s="420"/>
      <c r="P347" s="420"/>
      <c r="Q347" s="420"/>
      <c r="R347" s="420"/>
      <c r="S347" s="420"/>
      <c r="T347" s="420"/>
      <c r="U347" s="420"/>
      <c r="V347" s="420"/>
      <c r="W347" s="420"/>
      <c r="X347" s="420"/>
      <c r="Y347" s="420"/>
      <c r="Z347" s="420"/>
      <c r="AA347" s="420"/>
    </row>
    <row r="348" spans="2:27">
      <c r="B348" s="420"/>
      <c r="C348" s="420"/>
      <c r="D348" s="420"/>
      <c r="E348" s="421"/>
      <c r="F348" s="420"/>
      <c r="G348" s="420"/>
      <c r="H348" s="420"/>
      <c r="I348" s="420"/>
      <c r="J348" s="420"/>
      <c r="K348" s="420"/>
      <c r="L348" s="420"/>
      <c r="M348" s="420"/>
      <c r="N348" s="420"/>
      <c r="O348" s="420"/>
      <c r="P348" s="420"/>
      <c r="Q348" s="420"/>
      <c r="R348" s="420"/>
      <c r="S348" s="420"/>
      <c r="T348" s="420"/>
      <c r="U348" s="420"/>
      <c r="V348" s="420"/>
      <c r="W348" s="420"/>
      <c r="X348" s="420"/>
      <c r="Y348" s="420"/>
      <c r="Z348" s="420"/>
      <c r="AA348" s="420"/>
    </row>
    <row r="349" spans="2:27">
      <c r="B349" s="420"/>
      <c r="C349" s="420"/>
      <c r="D349" s="420"/>
      <c r="E349" s="421"/>
      <c r="F349" s="420"/>
      <c r="G349" s="420"/>
      <c r="H349" s="420"/>
      <c r="I349" s="420"/>
      <c r="J349" s="420"/>
      <c r="K349" s="420"/>
      <c r="L349" s="420"/>
      <c r="M349" s="420"/>
      <c r="N349" s="420"/>
      <c r="O349" s="420"/>
      <c r="P349" s="420"/>
      <c r="Q349" s="420"/>
      <c r="R349" s="420"/>
      <c r="S349" s="420"/>
      <c r="T349" s="420"/>
      <c r="U349" s="420"/>
      <c r="V349" s="420"/>
      <c r="W349" s="420"/>
      <c r="X349" s="420"/>
      <c r="Y349" s="420"/>
      <c r="Z349" s="420"/>
      <c r="AA349" s="420"/>
    </row>
    <row r="350" spans="2:27">
      <c r="B350" s="420"/>
      <c r="C350" s="420"/>
      <c r="D350" s="420"/>
      <c r="E350" s="421"/>
      <c r="F350" s="420"/>
      <c r="G350" s="420"/>
      <c r="H350" s="420"/>
      <c r="I350" s="420"/>
      <c r="J350" s="420"/>
      <c r="K350" s="420"/>
      <c r="L350" s="420"/>
      <c r="M350" s="420"/>
      <c r="N350" s="420"/>
      <c r="O350" s="420"/>
      <c r="P350" s="420"/>
      <c r="Q350" s="420"/>
      <c r="R350" s="420"/>
      <c r="S350" s="420"/>
      <c r="T350" s="420"/>
      <c r="U350" s="420"/>
      <c r="V350" s="420"/>
      <c r="W350" s="420"/>
      <c r="X350" s="420"/>
      <c r="Y350" s="420"/>
      <c r="Z350" s="420"/>
      <c r="AA350" s="420"/>
    </row>
    <row r="351" spans="2:27">
      <c r="B351" s="420"/>
      <c r="C351" s="420"/>
      <c r="D351" s="420"/>
      <c r="E351" s="421"/>
      <c r="F351" s="420"/>
      <c r="G351" s="420"/>
      <c r="H351" s="420"/>
      <c r="I351" s="420"/>
      <c r="J351" s="420"/>
      <c r="K351" s="420"/>
      <c r="L351" s="420"/>
      <c r="M351" s="420"/>
      <c r="N351" s="420"/>
      <c r="O351" s="420"/>
      <c r="P351" s="420"/>
      <c r="Q351" s="420"/>
      <c r="R351" s="420"/>
      <c r="S351" s="420"/>
      <c r="T351" s="420"/>
      <c r="U351" s="420"/>
      <c r="V351" s="420"/>
      <c r="W351" s="420"/>
      <c r="X351" s="420"/>
      <c r="Y351" s="420"/>
      <c r="Z351" s="420"/>
      <c r="AA351" s="420"/>
    </row>
    <row r="352" spans="2:27">
      <c r="B352" s="420"/>
      <c r="C352" s="420"/>
      <c r="D352" s="420"/>
      <c r="E352" s="421"/>
      <c r="F352" s="420"/>
      <c r="G352" s="420"/>
      <c r="H352" s="420"/>
      <c r="I352" s="420"/>
      <c r="J352" s="420"/>
      <c r="K352" s="420"/>
      <c r="L352" s="420"/>
      <c r="M352" s="420"/>
      <c r="N352" s="420"/>
      <c r="O352" s="420"/>
      <c r="P352" s="420"/>
      <c r="Q352" s="420"/>
      <c r="R352" s="420"/>
      <c r="S352" s="420"/>
      <c r="T352" s="420"/>
      <c r="U352" s="420"/>
      <c r="V352" s="420"/>
      <c r="W352" s="420"/>
      <c r="X352" s="420"/>
      <c r="Y352" s="420"/>
      <c r="Z352" s="420"/>
      <c r="AA352" s="420"/>
    </row>
    <row r="353" spans="2:27">
      <c r="B353" s="420"/>
      <c r="C353" s="420"/>
      <c r="D353" s="420"/>
      <c r="E353" s="421"/>
      <c r="F353" s="420"/>
      <c r="G353" s="420"/>
      <c r="H353" s="420"/>
      <c r="I353" s="420"/>
      <c r="J353" s="420"/>
      <c r="K353" s="420"/>
      <c r="L353" s="420"/>
      <c r="M353" s="420"/>
      <c r="N353" s="420"/>
      <c r="O353" s="420"/>
      <c r="P353" s="420"/>
      <c r="Q353" s="420"/>
      <c r="R353" s="420"/>
      <c r="S353" s="420"/>
      <c r="T353" s="420"/>
      <c r="U353" s="420"/>
      <c r="V353" s="420"/>
      <c r="W353" s="420"/>
      <c r="X353" s="420"/>
      <c r="Y353" s="420"/>
      <c r="Z353" s="420"/>
      <c r="AA353" s="420"/>
    </row>
    <row r="354" spans="2:27">
      <c r="B354" s="420"/>
      <c r="C354" s="420"/>
      <c r="D354" s="420"/>
      <c r="E354" s="421"/>
      <c r="F354" s="420"/>
      <c r="G354" s="420"/>
      <c r="H354" s="420"/>
      <c r="I354" s="420"/>
      <c r="J354" s="420"/>
      <c r="K354" s="420"/>
      <c r="L354" s="420"/>
      <c r="M354" s="420"/>
      <c r="N354" s="420"/>
      <c r="O354" s="420"/>
      <c r="P354" s="420"/>
      <c r="Q354" s="420"/>
      <c r="R354" s="420"/>
      <c r="S354" s="420"/>
      <c r="T354" s="420"/>
      <c r="U354" s="420"/>
      <c r="V354" s="420"/>
      <c r="W354" s="420"/>
      <c r="X354" s="420"/>
      <c r="Y354" s="420"/>
      <c r="Z354" s="420"/>
      <c r="AA354" s="420"/>
    </row>
    <row r="355" spans="2:27">
      <c r="B355" s="420"/>
      <c r="C355" s="420"/>
      <c r="D355" s="420"/>
      <c r="E355" s="421"/>
      <c r="F355" s="420"/>
      <c r="G355" s="420"/>
      <c r="H355" s="420"/>
      <c r="I355" s="420"/>
      <c r="J355" s="420"/>
      <c r="K355" s="420"/>
      <c r="L355" s="420"/>
      <c r="M355" s="420"/>
      <c r="N355" s="420"/>
      <c r="O355" s="420"/>
      <c r="P355" s="420"/>
      <c r="Q355" s="420"/>
      <c r="R355" s="420"/>
      <c r="S355" s="420"/>
      <c r="T355" s="420"/>
      <c r="U355" s="420"/>
      <c r="V355" s="420"/>
      <c r="W355" s="420"/>
      <c r="X355" s="420"/>
      <c r="Y355" s="420"/>
      <c r="Z355" s="420"/>
      <c r="AA355" s="420"/>
    </row>
    <row r="356" spans="2:27">
      <c r="B356" s="420"/>
      <c r="C356" s="420"/>
      <c r="D356" s="420"/>
      <c r="E356" s="421"/>
      <c r="F356" s="420"/>
      <c r="G356" s="420"/>
      <c r="H356" s="420"/>
      <c r="I356" s="420"/>
      <c r="J356" s="420"/>
      <c r="K356" s="420"/>
      <c r="L356" s="420"/>
      <c r="M356" s="420"/>
      <c r="N356" s="420"/>
      <c r="O356" s="420"/>
      <c r="P356" s="420"/>
      <c r="Q356" s="420"/>
      <c r="R356" s="420"/>
      <c r="S356" s="420"/>
      <c r="T356" s="420"/>
      <c r="U356" s="420"/>
      <c r="V356" s="420"/>
      <c r="W356" s="420"/>
      <c r="X356" s="420"/>
      <c r="Y356" s="420"/>
      <c r="Z356" s="420"/>
      <c r="AA356" s="420"/>
    </row>
    <row r="357" spans="2:27">
      <c r="B357" s="420"/>
      <c r="C357" s="420"/>
      <c r="D357" s="420"/>
      <c r="E357" s="421"/>
      <c r="F357" s="420"/>
      <c r="G357" s="420"/>
      <c r="H357" s="420"/>
      <c r="I357" s="420"/>
      <c r="J357" s="420"/>
      <c r="K357" s="420"/>
      <c r="L357" s="420"/>
      <c r="M357" s="420"/>
      <c r="N357" s="420"/>
      <c r="O357" s="420"/>
      <c r="P357" s="420"/>
      <c r="Q357" s="420"/>
      <c r="R357" s="420"/>
      <c r="S357" s="420"/>
      <c r="T357" s="420"/>
      <c r="U357" s="420"/>
      <c r="V357" s="420"/>
      <c r="W357" s="420"/>
      <c r="X357" s="420"/>
      <c r="Y357" s="420"/>
      <c r="Z357" s="420"/>
      <c r="AA357" s="420"/>
    </row>
    <row r="358" spans="2:27">
      <c r="B358" s="420"/>
      <c r="C358" s="420"/>
      <c r="D358" s="420"/>
      <c r="E358" s="421"/>
      <c r="F358" s="420"/>
      <c r="G358" s="420"/>
      <c r="H358" s="420"/>
      <c r="I358" s="420"/>
      <c r="J358" s="420"/>
      <c r="K358" s="420"/>
      <c r="L358" s="420"/>
      <c r="M358" s="420"/>
      <c r="N358" s="420"/>
      <c r="O358" s="420"/>
      <c r="P358" s="420"/>
      <c r="Q358" s="420"/>
      <c r="R358" s="420"/>
      <c r="S358" s="420"/>
      <c r="T358" s="420"/>
      <c r="U358" s="420"/>
      <c r="V358" s="420"/>
      <c r="W358" s="420"/>
      <c r="X358" s="420"/>
      <c r="Y358" s="420"/>
      <c r="Z358" s="420"/>
      <c r="AA358" s="420"/>
    </row>
    <row r="359" spans="2:27">
      <c r="B359" s="420"/>
      <c r="C359" s="420"/>
      <c r="D359" s="420"/>
      <c r="E359" s="421"/>
      <c r="F359" s="420"/>
      <c r="G359" s="420"/>
      <c r="H359" s="420"/>
      <c r="I359" s="420"/>
      <c r="J359" s="420"/>
      <c r="K359" s="420"/>
      <c r="L359" s="420"/>
      <c r="M359" s="420"/>
      <c r="N359" s="420"/>
      <c r="O359" s="420"/>
      <c r="P359" s="420"/>
      <c r="Q359" s="420"/>
      <c r="R359" s="420"/>
      <c r="S359" s="420"/>
      <c r="T359" s="420"/>
      <c r="U359" s="420"/>
      <c r="V359" s="420"/>
      <c r="W359" s="420"/>
      <c r="X359" s="420"/>
      <c r="Y359" s="420"/>
      <c r="Z359" s="420"/>
      <c r="AA359" s="420"/>
    </row>
    <row r="360" spans="2:27">
      <c r="B360" s="420"/>
      <c r="C360" s="420"/>
      <c r="D360" s="420"/>
      <c r="E360" s="421"/>
      <c r="F360" s="420"/>
      <c r="G360" s="420"/>
      <c r="H360" s="420"/>
      <c r="I360" s="420"/>
      <c r="J360" s="420"/>
      <c r="K360" s="420"/>
      <c r="L360" s="420"/>
      <c r="M360" s="420"/>
      <c r="N360" s="420"/>
      <c r="O360" s="420"/>
      <c r="P360" s="420"/>
      <c r="Q360" s="420"/>
      <c r="R360" s="420"/>
      <c r="S360" s="420"/>
      <c r="T360" s="420"/>
      <c r="U360" s="420"/>
      <c r="V360" s="420"/>
      <c r="W360" s="420"/>
      <c r="X360" s="420"/>
      <c r="Y360" s="420"/>
      <c r="Z360" s="420"/>
      <c r="AA360" s="420"/>
    </row>
    <row r="361" spans="2:27">
      <c r="B361" s="420"/>
      <c r="C361" s="420"/>
      <c r="D361" s="420"/>
      <c r="E361" s="421"/>
      <c r="F361" s="420"/>
      <c r="G361" s="420"/>
      <c r="H361" s="420"/>
      <c r="I361" s="420"/>
      <c r="J361" s="420"/>
      <c r="K361" s="420"/>
      <c r="L361" s="420"/>
      <c r="M361" s="420"/>
      <c r="N361" s="420"/>
      <c r="O361" s="420"/>
      <c r="P361" s="420"/>
      <c r="Q361" s="420"/>
      <c r="R361" s="420"/>
      <c r="S361" s="420"/>
      <c r="T361" s="420"/>
      <c r="U361" s="420"/>
      <c r="V361" s="420"/>
      <c r="W361" s="420"/>
      <c r="X361" s="420"/>
      <c r="Y361" s="420"/>
      <c r="Z361" s="420"/>
      <c r="AA361" s="420"/>
    </row>
    <row r="362" spans="2:27">
      <c r="B362" s="420"/>
      <c r="C362" s="420"/>
      <c r="D362" s="420"/>
      <c r="E362" s="421"/>
      <c r="F362" s="420"/>
      <c r="G362" s="420"/>
      <c r="H362" s="420"/>
      <c r="I362" s="420"/>
      <c r="J362" s="420"/>
      <c r="K362" s="420"/>
      <c r="L362" s="420"/>
      <c r="M362" s="420"/>
      <c r="N362" s="420"/>
      <c r="O362" s="420"/>
      <c r="P362" s="420"/>
      <c r="Q362" s="420"/>
      <c r="R362" s="420"/>
      <c r="S362" s="420"/>
      <c r="T362" s="420"/>
      <c r="U362" s="420"/>
      <c r="V362" s="420"/>
      <c r="W362" s="420"/>
      <c r="X362" s="420"/>
      <c r="Y362" s="420"/>
      <c r="Z362" s="420"/>
      <c r="AA362" s="420"/>
    </row>
    <row r="363" spans="2:27">
      <c r="B363" s="420"/>
      <c r="C363" s="420"/>
      <c r="D363" s="420"/>
      <c r="E363" s="421"/>
      <c r="F363" s="420"/>
      <c r="G363" s="420"/>
      <c r="H363" s="420"/>
      <c r="I363" s="420"/>
      <c r="J363" s="420"/>
      <c r="K363" s="420"/>
      <c r="L363" s="420"/>
      <c r="M363" s="420"/>
      <c r="N363" s="420"/>
      <c r="O363" s="420"/>
      <c r="P363" s="420"/>
      <c r="Q363" s="420"/>
      <c r="R363" s="420"/>
      <c r="S363" s="420"/>
      <c r="T363" s="420"/>
      <c r="U363" s="420"/>
      <c r="V363" s="420"/>
      <c r="W363" s="420"/>
      <c r="X363" s="420"/>
      <c r="Y363" s="420"/>
      <c r="Z363" s="420"/>
      <c r="AA363" s="420"/>
    </row>
    <row r="364" spans="2:27">
      <c r="B364" s="420"/>
      <c r="C364" s="420"/>
      <c r="D364" s="420"/>
      <c r="E364" s="421"/>
      <c r="F364" s="420"/>
      <c r="G364" s="420"/>
      <c r="H364" s="420"/>
      <c r="I364" s="420"/>
      <c r="J364" s="420"/>
      <c r="K364" s="420"/>
      <c r="L364" s="420"/>
      <c r="M364" s="420"/>
      <c r="N364" s="420"/>
      <c r="O364" s="420"/>
      <c r="P364" s="420"/>
      <c r="Q364" s="420"/>
      <c r="R364" s="420"/>
      <c r="S364" s="420"/>
      <c r="T364" s="420"/>
      <c r="U364" s="420"/>
      <c r="V364" s="420"/>
      <c r="W364" s="420"/>
      <c r="X364" s="420"/>
      <c r="Y364" s="420"/>
      <c r="Z364" s="420"/>
      <c r="AA364" s="420"/>
    </row>
    <row r="365" spans="2:27">
      <c r="B365" s="420"/>
      <c r="C365" s="420"/>
      <c r="D365" s="420"/>
      <c r="E365" s="421"/>
      <c r="F365" s="420"/>
      <c r="G365" s="420"/>
      <c r="H365" s="420"/>
      <c r="I365" s="420"/>
      <c r="J365" s="420"/>
      <c r="K365" s="420"/>
      <c r="L365" s="420"/>
      <c r="M365" s="420"/>
      <c r="N365" s="420"/>
      <c r="O365" s="420"/>
      <c r="P365" s="420"/>
      <c r="Q365" s="420"/>
      <c r="R365" s="420"/>
      <c r="S365" s="420"/>
      <c r="T365" s="420"/>
      <c r="U365" s="420"/>
      <c r="V365" s="420"/>
      <c r="W365" s="420"/>
      <c r="X365" s="420"/>
      <c r="Y365" s="420"/>
      <c r="Z365" s="420"/>
      <c r="AA365" s="420"/>
    </row>
    <row r="366" spans="2:27">
      <c r="B366" s="420"/>
      <c r="C366" s="420"/>
      <c r="D366" s="420"/>
      <c r="E366" s="421"/>
      <c r="F366" s="420"/>
      <c r="G366" s="420"/>
      <c r="H366" s="420"/>
      <c r="I366" s="420"/>
      <c r="J366" s="420"/>
      <c r="K366" s="420"/>
      <c r="L366" s="420"/>
      <c r="M366" s="420"/>
      <c r="N366" s="420"/>
      <c r="O366" s="420"/>
      <c r="P366" s="420"/>
      <c r="Q366" s="420"/>
      <c r="R366" s="420"/>
      <c r="S366" s="420"/>
      <c r="T366" s="420"/>
      <c r="U366" s="420"/>
      <c r="V366" s="420"/>
      <c r="W366" s="420"/>
      <c r="X366" s="420"/>
      <c r="Y366" s="420"/>
      <c r="Z366" s="420"/>
      <c r="AA366" s="420"/>
    </row>
    <row r="367" spans="2:27">
      <c r="B367" s="420"/>
      <c r="C367" s="420"/>
      <c r="D367" s="420"/>
      <c r="E367" s="421"/>
      <c r="F367" s="420"/>
      <c r="G367" s="420"/>
      <c r="H367" s="420"/>
      <c r="I367" s="420"/>
      <c r="J367" s="420"/>
      <c r="K367" s="420"/>
      <c r="L367" s="420"/>
      <c r="M367" s="420"/>
      <c r="N367" s="420"/>
      <c r="O367" s="420"/>
      <c r="P367" s="420"/>
      <c r="Q367" s="420"/>
      <c r="R367" s="420"/>
      <c r="S367" s="420"/>
      <c r="T367" s="420"/>
      <c r="U367" s="420"/>
      <c r="V367" s="420"/>
      <c r="W367" s="420"/>
      <c r="X367" s="420"/>
      <c r="Y367" s="420"/>
      <c r="Z367" s="420"/>
      <c r="AA367" s="420"/>
    </row>
    <row r="368" spans="2:27">
      <c r="B368" s="420"/>
      <c r="C368" s="420"/>
      <c r="D368" s="420"/>
      <c r="E368" s="421"/>
      <c r="F368" s="420"/>
      <c r="G368" s="420"/>
      <c r="H368" s="420"/>
      <c r="I368" s="420"/>
      <c r="J368" s="420"/>
      <c r="K368" s="420"/>
      <c r="L368" s="420"/>
      <c r="M368" s="420"/>
      <c r="N368" s="420"/>
      <c r="O368" s="420"/>
      <c r="P368" s="420"/>
      <c r="Q368" s="420"/>
      <c r="R368" s="420"/>
      <c r="S368" s="420"/>
      <c r="T368" s="420"/>
      <c r="U368" s="420"/>
      <c r="V368" s="420"/>
      <c r="W368" s="420"/>
      <c r="X368" s="420"/>
      <c r="Y368" s="420"/>
      <c r="Z368" s="420"/>
      <c r="AA368" s="420"/>
    </row>
    <row r="369" spans="2:27">
      <c r="B369" s="420"/>
      <c r="C369" s="420"/>
      <c r="D369" s="420"/>
      <c r="E369" s="421"/>
      <c r="F369" s="420"/>
      <c r="G369" s="420"/>
      <c r="H369" s="420"/>
      <c r="I369" s="420"/>
      <c r="J369" s="420"/>
      <c r="K369" s="420"/>
      <c r="L369" s="420"/>
      <c r="M369" s="420"/>
      <c r="N369" s="420"/>
      <c r="O369" s="420"/>
      <c r="P369" s="420"/>
      <c r="Q369" s="420"/>
      <c r="R369" s="420"/>
      <c r="S369" s="420"/>
      <c r="T369" s="420"/>
      <c r="U369" s="420"/>
      <c r="V369" s="420"/>
      <c r="W369" s="420"/>
      <c r="X369" s="420"/>
      <c r="Y369" s="420"/>
      <c r="Z369" s="420"/>
      <c r="AA369" s="420"/>
    </row>
    <row r="370" spans="2:27">
      <c r="B370" s="420"/>
      <c r="C370" s="420"/>
      <c r="D370" s="420"/>
      <c r="E370" s="421"/>
      <c r="F370" s="420"/>
      <c r="G370" s="420"/>
      <c r="H370" s="420"/>
      <c r="I370" s="420"/>
      <c r="J370" s="420"/>
      <c r="K370" s="420"/>
      <c r="L370" s="420"/>
      <c r="M370" s="420"/>
      <c r="N370" s="420"/>
      <c r="O370" s="420"/>
      <c r="P370" s="420"/>
      <c r="Q370" s="420"/>
      <c r="R370" s="420"/>
      <c r="S370" s="420"/>
      <c r="T370" s="420"/>
      <c r="U370" s="420"/>
      <c r="V370" s="420"/>
      <c r="W370" s="420"/>
      <c r="X370" s="420"/>
      <c r="Y370" s="420"/>
      <c r="Z370" s="420"/>
      <c r="AA370" s="420"/>
    </row>
    <row r="371" spans="2:27">
      <c r="B371" s="420"/>
      <c r="C371" s="420"/>
      <c r="D371" s="420"/>
      <c r="E371" s="421"/>
      <c r="F371" s="420"/>
      <c r="G371" s="420"/>
      <c r="H371" s="420"/>
      <c r="I371" s="420"/>
      <c r="J371" s="420"/>
      <c r="K371" s="420"/>
      <c r="L371" s="420"/>
      <c r="M371" s="420"/>
      <c r="N371" s="420"/>
      <c r="O371" s="420"/>
      <c r="P371" s="420"/>
      <c r="Q371" s="420"/>
      <c r="R371" s="420"/>
      <c r="S371" s="420"/>
      <c r="T371" s="420"/>
      <c r="U371" s="420"/>
      <c r="V371" s="420"/>
      <c r="W371" s="420"/>
      <c r="X371" s="420"/>
      <c r="Y371" s="420"/>
      <c r="Z371" s="420"/>
      <c r="AA371" s="420"/>
    </row>
    <row r="372" spans="2:27">
      <c r="B372" s="420"/>
      <c r="C372" s="420"/>
      <c r="D372" s="420"/>
      <c r="E372" s="421"/>
      <c r="F372" s="420"/>
      <c r="G372" s="420"/>
      <c r="H372" s="420"/>
      <c r="I372" s="420"/>
      <c r="J372" s="420"/>
      <c r="K372" s="420"/>
      <c r="L372" s="420"/>
      <c r="M372" s="420"/>
      <c r="N372" s="420"/>
      <c r="O372" s="420"/>
      <c r="P372" s="420"/>
      <c r="Q372" s="420"/>
      <c r="R372" s="420"/>
      <c r="S372" s="420"/>
      <c r="T372" s="420"/>
      <c r="U372" s="420"/>
      <c r="V372" s="420"/>
      <c r="W372" s="420"/>
      <c r="X372" s="420"/>
      <c r="Y372" s="420"/>
      <c r="Z372" s="420"/>
      <c r="AA372" s="420"/>
    </row>
    <row r="373" spans="2:27">
      <c r="B373" s="420"/>
      <c r="C373" s="420"/>
      <c r="D373" s="420"/>
      <c r="E373" s="421"/>
      <c r="F373" s="420"/>
      <c r="G373" s="420"/>
      <c r="H373" s="420"/>
      <c r="I373" s="420"/>
      <c r="J373" s="420"/>
      <c r="K373" s="420"/>
      <c r="L373" s="420"/>
      <c r="M373" s="420"/>
      <c r="N373" s="420"/>
      <c r="O373" s="420"/>
      <c r="P373" s="420"/>
      <c r="Q373" s="420"/>
      <c r="R373" s="420"/>
      <c r="S373" s="420"/>
      <c r="T373" s="420"/>
      <c r="U373" s="420"/>
      <c r="V373" s="420"/>
      <c r="W373" s="420"/>
      <c r="X373" s="420"/>
      <c r="Y373" s="420"/>
      <c r="Z373" s="420"/>
      <c r="AA373" s="420"/>
    </row>
    <row r="374" spans="2:27">
      <c r="B374" s="420"/>
      <c r="C374" s="420"/>
      <c r="D374" s="420"/>
      <c r="E374" s="421"/>
      <c r="F374" s="420"/>
      <c r="G374" s="420"/>
      <c r="H374" s="420"/>
      <c r="I374" s="420"/>
      <c r="J374" s="420"/>
      <c r="K374" s="420"/>
      <c r="L374" s="420"/>
      <c r="M374" s="420"/>
      <c r="N374" s="420"/>
      <c r="O374" s="420"/>
      <c r="P374" s="420"/>
      <c r="Q374" s="420"/>
      <c r="R374" s="420"/>
      <c r="S374" s="420"/>
      <c r="T374" s="420"/>
      <c r="U374" s="420"/>
      <c r="V374" s="420"/>
      <c r="W374" s="420"/>
      <c r="X374" s="420"/>
      <c r="Y374" s="420"/>
      <c r="Z374" s="420"/>
      <c r="AA374" s="420"/>
    </row>
    <row r="375" spans="2:27">
      <c r="B375" s="420"/>
      <c r="C375" s="420"/>
      <c r="D375" s="420"/>
      <c r="E375" s="421"/>
      <c r="F375" s="420"/>
      <c r="G375" s="420"/>
      <c r="H375" s="420"/>
      <c r="I375" s="420"/>
      <c r="J375" s="420"/>
      <c r="K375" s="420"/>
      <c r="L375" s="420"/>
      <c r="M375" s="420"/>
      <c r="N375" s="420"/>
      <c r="O375" s="420"/>
      <c r="P375" s="420"/>
      <c r="Q375" s="420"/>
      <c r="R375" s="420"/>
      <c r="S375" s="420"/>
      <c r="T375" s="420"/>
      <c r="U375" s="420"/>
      <c r="V375" s="420"/>
      <c r="W375" s="420"/>
      <c r="X375" s="420"/>
      <c r="Y375" s="420"/>
      <c r="Z375" s="420"/>
      <c r="AA375" s="420"/>
    </row>
    <row r="376" spans="2:27">
      <c r="B376" s="420"/>
      <c r="C376" s="420"/>
      <c r="D376" s="420"/>
      <c r="E376" s="421"/>
      <c r="F376" s="420"/>
      <c r="G376" s="420"/>
      <c r="H376" s="420"/>
      <c r="I376" s="420"/>
      <c r="J376" s="420"/>
      <c r="K376" s="420"/>
      <c r="L376" s="420"/>
      <c r="M376" s="420"/>
      <c r="N376" s="420"/>
      <c r="O376" s="420"/>
      <c r="P376" s="420"/>
      <c r="Q376" s="420"/>
      <c r="R376" s="420"/>
      <c r="S376" s="420"/>
      <c r="T376" s="420"/>
      <c r="U376" s="420"/>
      <c r="V376" s="420"/>
      <c r="W376" s="420"/>
      <c r="X376" s="420"/>
      <c r="Y376" s="420"/>
      <c r="Z376" s="420"/>
      <c r="AA376" s="420"/>
    </row>
    <row r="377" spans="2:27">
      <c r="B377" s="420"/>
      <c r="C377" s="420"/>
      <c r="D377" s="420"/>
      <c r="E377" s="421"/>
      <c r="F377" s="420"/>
      <c r="G377" s="420"/>
      <c r="H377" s="420"/>
      <c r="I377" s="420"/>
      <c r="J377" s="420"/>
      <c r="K377" s="420"/>
      <c r="L377" s="420"/>
      <c r="M377" s="420"/>
      <c r="N377" s="420"/>
      <c r="O377" s="420"/>
      <c r="P377" s="420"/>
      <c r="Q377" s="420"/>
      <c r="R377" s="420"/>
      <c r="S377" s="420"/>
      <c r="T377" s="420"/>
      <c r="U377" s="420"/>
      <c r="V377" s="420"/>
      <c r="W377" s="420"/>
      <c r="X377" s="420"/>
      <c r="Y377" s="420"/>
      <c r="Z377" s="420"/>
      <c r="AA377" s="420"/>
    </row>
    <row r="378" spans="2:27">
      <c r="B378" s="420"/>
      <c r="C378" s="420"/>
      <c r="D378" s="420"/>
      <c r="E378" s="421"/>
      <c r="F378" s="420"/>
      <c r="G378" s="420"/>
      <c r="H378" s="420"/>
      <c r="I378" s="420"/>
      <c r="J378" s="420"/>
      <c r="K378" s="420"/>
      <c r="L378" s="420"/>
      <c r="M378" s="420"/>
      <c r="N378" s="420"/>
      <c r="O378" s="420"/>
      <c r="P378" s="420"/>
      <c r="Q378" s="420"/>
      <c r="R378" s="420"/>
      <c r="S378" s="420"/>
      <c r="T378" s="420"/>
      <c r="U378" s="420"/>
      <c r="V378" s="420"/>
      <c r="W378" s="420"/>
      <c r="X378" s="420"/>
      <c r="Y378" s="420"/>
      <c r="Z378" s="420"/>
      <c r="AA378" s="420"/>
    </row>
    <row r="379" spans="2:27">
      <c r="B379" s="420"/>
      <c r="C379" s="420"/>
      <c r="D379" s="420"/>
      <c r="E379" s="421"/>
      <c r="F379" s="420"/>
      <c r="G379" s="420"/>
      <c r="H379" s="420"/>
      <c r="I379" s="420"/>
      <c r="J379" s="420"/>
      <c r="K379" s="420"/>
      <c r="L379" s="420"/>
      <c r="M379" s="420"/>
      <c r="N379" s="420"/>
      <c r="O379" s="420"/>
      <c r="P379" s="420"/>
      <c r="Q379" s="420"/>
      <c r="R379" s="420"/>
      <c r="S379" s="420"/>
      <c r="T379" s="420"/>
      <c r="U379" s="420"/>
      <c r="V379" s="420"/>
      <c r="W379" s="420"/>
      <c r="X379" s="420"/>
      <c r="Y379" s="420"/>
      <c r="Z379" s="420"/>
      <c r="AA379" s="420"/>
    </row>
    <row r="380" spans="2:27">
      <c r="B380" s="420"/>
      <c r="C380" s="420"/>
      <c r="D380" s="420"/>
      <c r="E380" s="421"/>
      <c r="F380" s="420"/>
      <c r="G380" s="420"/>
      <c r="H380" s="420"/>
      <c r="I380" s="420"/>
      <c r="J380" s="420"/>
      <c r="K380" s="420"/>
      <c r="L380" s="420"/>
      <c r="M380" s="420"/>
      <c r="N380" s="420"/>
      <c r="O380" s="420"/>
      <c r="P380" s="420"/>
      <c r="Q380" s="420"/>
      <c r="R380" s="420"/>
      <c r="S380" s="420"/>
      <c r="T380" s="420"/>
      <c r="U380" s="420"/>
      <c r="V380" s="420"/>
      <c r="W380" s="420"/>
      <c r="X380" s="420"/>
      <c r="Y380" s="420"/>
      <c r="Z380" s="420"/>
      <c r="AA380" s="420"/>
    </row>
    <row r="381" spans="2:27">
      <c r="B381" s="420"/>
      <c r="C381" s="420"/>
      <c r="D381" s="420"/>
      <c r="E381" s="421"/>
      <c r="F381" s="420"/>
      <c r="G381" s="420"/>
      <c r="H381" s="420"/>
      <c r="I381" s="420"/>
      <c r="J381" s="420"/>
      <c r="K381" s="420"/>
      <c r="L381" s="420"/>
      <c r="M381" s="420"/>
      <c r="N381" s="420"/>
      <c r="O381" s="420"/>
      <c r="P381" s="420"/>
      <c r="Q381" s="420"/>
      <c r="R381" s="420"/>
      <c r="S381" s="420"/>
      <c r="T381" s="420"/>
      <c r="U381" s="420"/>
      <c r="V381" s="420"/>
      <c r="W381" s="420"/>
      <c r="X381" s="420"/>
      <c r="Y381" s="420"/>
      <c r="Z381" s="420"/>
      <c r="AA381" s="420"/>
    </row>
    <row r="382" spans="2:27">
      <c r="B382" s="420"/>
      <c r="C382" s="420"/>
      <c r="D382" s="420"/>
      <c r="E382" s="421"/>
      <c r="F382" s="420"/>
      <c r="G382" s="420"/>
      <c r="H382" s="420"/>
      <c r="I382" s="420"/>
      <c r="J382" s="420"/>
      <c r="K382" s="420"/>
      <c r="L382" s="420"/>
      <c r="M382" s="420"/>
      <c r="N382" s="420"/>
      <c r="O382" s="420"/>
      <c r="P382" s="420"/>
      <c r="Q382" s="420"/>
      <c r="R382" s="420"/>
      <c r="S382" s="420"/>
      <c r="T382" s="420"/>
      <c r="U382" s="420"/>
      <c r="V382" s="420"/>
      <c r="W382" s="420"/>
      <c r="X382" s="420"/>
      <c r="Y382" s="420"/>
      <c r="Z382" s="420"/>
      <c r="AA382" s="420"/>
    </row>
    <row r="383" spans="2:27">
      <c r="B383" s="420"/>
      <c r="C383" s="420"/>
      <c r="D383" s="420"/>
      <c r="E383" s="421"/>
      <c r="F383" s="420"/>
      <c r="G383" s="420"/>
      <c r="H383" s="420"/>
      <c r="I383" s="420"/>
      <c r="J383" s="420"/>
      <c r="K383" s="420"/>
      <c r="L383" s="420"/>
      <c r="M383" s="420"/>
      <c r="N383" s="420"/>
      <c r="O383" s="420"/>
      <c r="P383" s="420"/>
      <c r="Q383" s="420"/>
      <c r="R383" s="420"/>
      <c r="S383" s="420"/>
      <c r="T383" s="420"/>
      <c r="U383" s="420"/>
      <c r="V383" s="420"/>
      <c r="W383" s="420"/>
      <c r="X383" s="420"/>
      <c r="Y383" s="420"/>
      <c r="Z383" s="420"/>
      <c r="AA383" s="420"/>
    </row>
    <row r="384" spans="2:27">
      <c r="B384" s="420"/>
      <c r="C384" s="420"/>
      <c r="D384" s="420"/>
      <c r="E384" s="421"/>
      <c r="F384" s="420"/>
      <c r="G384" s="420"/>
      <c r="H384" s="420"/>
      <c r="I384" s="420"/>
      <c r="J384" s="420"/>
      <c r="K384" s="420"/>
      <c r="L384" s="420"/>
      <c r="M384" s="420"/>
      <c r="N384" s="420"/>
      <c r="O384" s="420"/>
      <c r="P384" s="420"/>
      <c r="Q384" s="420"/>
      <c r="R384" s="420"/>
      <c r="S384" s="420"/>
      <c r="T384" s="420"/>
      <c r="U384" s="420"/>
      <c r="V384" s="420"/>
      <c r="W384" s="420"/>
      <c r="X384" s="420"/>
      <c r="Y384" s="420"/>
      <c r="Z384" s="420"/>
      <c r="AA384" s="420"/>
    </row>
    <row r="385" spans="2:27">
      <c r="B385" s="420"/>
      <c r="C385" s="420"/>
      <c r="D385" s="420"/>
      <c r="E385" s="421"/>
      <c r="F385" s="420"/>
      <c r="G385" s="420"/>
      <c r="H385" s="420"/>
      <c r="I385" s="420"/>
      <c r="J385" s="420"/>
      <c r="K385" s="420"/>
      <c r="L385" s="420"/>
      <c r="M385" s="420"/>
      <c r="N385" s="420"/>
      <c r="O385" s="420"/>
      <c r="P385" s="420"/>
      <c r="Q385" s="420"/>
      <c r="R385" s="420"/>
      <c r="S385" s="420"/>
      <c r="T385" s="420"/>
      <c r="U385" s="420"/>
      <c r="V385" s="420"/>
      <c r="W385" s="420"/>
      <c r="X385" s="420"/>
      <c r="Y385" s="420"/>
      <c r="Z385" s="420"/>
      <c r="AA385" s="420"/>
    </row>
    <row r="386" spans="2:27">
      <c r="B386" s="420"/>
      <c r="C386" s="420"/>
      <c r="D386" s="420"/>
      <c r="E386" s="421"/>
      <c r="F386" s="420"/>
      <c r="G386" s="420"/>
      <c r="H386" s="420"/>
      <c r="I386" s="420"/>
      <c r="J386" s="420"/>
      <c r="K386" s="420"/>
      <c r="L386" s="420"/>
      <c r="M386" s="420"/>
      <c r="N386" s="420"/>
      <c r="O386" s="420"/>
      <c r="P386" s="420"/>
      <c r="Q386" s="420"/>
      <c r="R386" s="420"/>
      <c r="S386" s="420"/>
      <c r="T386" s="420"/>
      <c r="U386" s="420"/>
      <c r="V386" s="420"/>
      <c r="W386" s="420"/>
      <c r="X386" s="420"/>
      <c r="Y386" s="420"/>
      <c r="Z386" s="420"/>
      <c r="AA386" s="420"/>
    </row>
    <row r="387" spans="2:27">
      <c r="B387" s="420"/>
      <c r="C387" s="420"/>
      <c r="D387" s="420"/>
      <c r="E387" s="421"/>
      <c r="F387" s="420"/>
      <c r="G387" s="420"/>
      <c r="H387" s="420"/>
      <c r="I387" s="420"/>
      <c r="J387" s="420"/>
      <c r="K387" s="420"/>
      <c r="L387" s="420"/>
      <c r="M387" s="420"/>
      <c r="N387" s="420"/>
      <c r="O387" s="420"/>
      <c r="P387" s="420"/>
      <c r="Q387" s="420"/>
      <c r="R387" s="420"/>
      <c r="S387" s="420"/>
      <c r="T387" s="420"/>
      <c r="U387" s="420"/>
      <c r="V387" s="420"/>
      <c r="W387" s="420"/>
      <c r="X387" s="420"/>
      <c r="Y387" s="420"/>
      <c r="Z387" s="420"/>
      <c r="AA387" s="420"/>
    </row>
    <row r="388" spans="2:27">
      <c r="B388" s="420"/>
      <c r="C388" s="420"/>
      <c r="D388" s="420"/>
      <c r="E388" s="421"/>
      <c r="F388" s="420"/>
      <c r="G388" s="420"/>
      <c r="H388" s="420"/>
      <c r="I388" s="420"/>
      <c r="J388" s="420"/>
      <c r="K388" s="420"/>
      <c r="L388" s="420"/>
      <c r="M388" s="420"/>
      <c r="N388" s="420"/>
      <c r="O388" s="420"/>
      <c r="P388" s="420"/>
      <c r="Q388" s="420"/>
      <c r="R388" s="420"/>
      <c r="S388" s="420"/>
      <c r="T388" s="420"/>
      <c r="U388" s="420"/>
      <c r="V388" s="420"/>
      <c r="W388" s="420"/>
      <c r="X388" s="420"/>
      <c r="Y388" s="420"/>
      <c r="Z388" s="420"/>
      <c r="AA388" s="420"/>
    </row>
    <row r="389" spans="2:27">
      <c r="B389" s="420"/>
      <c r="C389" s="420"/>
      <c r="D389" s="420"/>
      <c r="E389" s="421"/>
      <c r="F389" s="420"/>
      <c r="G389" s="420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  <c r="AA389" s="420"/>
    </row>
    <row r="390" spans="2:27">
      <c r="B390" s="420"/>
      <c r="C390" s="420"/>
      <c r="D390" s="420"/>
      <c r="E390" s="421"/>
      <c r="F390" s="420"/>
      <c r="G390" s="420"/>
      <c r="H390" s="420"/>
      <c r="I390" s="420"/>
      <c r="J390" s="420"/>
      <c r="K390" s="420"/>
      <c r="L390" s="420"/>
      <c r="M390" s="420"/>
      <c r="N390" s="420"/>
      <c r="O390" s="420"/>
      <c r="P390" s="420"/>
      <c r="Q390" s="420"/>
      <c r="R390" s="420"/>
      <c r="S390" s="420"/>
      <c r="T390" s="420"/>
      <c r="U390" s="420"/>
      <c r="V390" s="420"/>
      <c r="W390" s="420"/>
      <c r="X390" s="420"/>
      <c r="Y390" s="420"/>
      <c r="Z390" s="420"/>
      <c r="AA390" s="420"/>
    </row>
    <row r="391" spans="2:27">
      <c r="B391" s="420"/>
      <c r="C391" s="420"/>
      <c r="D391" s="420"/>
      <c r="E391" s="421"/>
      <c r="F391" s="420"/>
      <c r="G391" s="420"/>
      <c r="H391" s="420"/>
      <c r="I391" s="420"/>
      <c r="J391" s="420"/>
      <c r="K391" s="420"/>
      <c r="L391" s="420"/>
      <c r="M391" s="420"/>
      <c r="N391" s="420"/>
      <c r="O391" s="420"/>
      <c r="P391" s="420"/>
      <c r="Q391" s="420"/>
      <c r="R391" s="420"/>
      <c r="S391" s="420"/>
      <c r="T391" s="420"/>
      <c r="U391" s="420"/>
      <c r="V391" s="420"/>
      <c r="W391" s="420"/>
      <c r="X391" s="420"/>
      <c r="Y391" s="420"/>
      <c r="Z391" s="420"/>
      <c r="AA391" s="420"/>
    </row>
    <row r="392" spans="2:27">
      <c r="B392" s="420"/>
      <c r="C392" s="420"/>
      <c r="D392" s="420"/>
      <c r="E392" s="421"/>
      <c r="F392" s="420"/>
      <c r="G392" s="420"/>
      <c r="H392" s="420"/>
      <c r="I392" s="420"/>
      <c r="J392" s="420"/>
      <c r="K392" s="420"/>
      <c r="L392" s="420"/>
      <c r="M392" s="420"/>
      <c r="N392" s="420"/>
      <c r="O392" s="420"/>
      <c r="P392" s="420"/>
      <c r="Q392" s="420"/>
      <c r="R392" s="420"/>
      <c r="S392" s="420"/>
      <c r="T392" s="420"/>
      <c r="U392" s="420"/>
      <c r="V392" s="420"/>
      <c r="W392" s="420"/>
      <c r="X392" s="420"/>
      <c r="Y392" s="420"/>
      <c r="Z392" s="420"/>
      <c r="AA392" s="420"/>
    </row>
    <row r="393" spans="2:27">
      <c r="B393" s="420"/>
      <c r="C393" s="420"/>
      <c r="D393" s="420"/>
      <c r="E393" s="421"/>
      <c r="F393" s="420"/>
      <c r="G393" s="420"/>
      <c r="H393" s="420"/>
      <c r="I393" s="420"/>
      <c r="J393" s="420"/>
      <c r="K393" s="420"/>
      <c r="L393" s="420"/>
      <c r="M393" s="420"/>
      <c r="N393" s="420"/>
      <c r="O393" s="420"/>
      <c r="P393" s="420"/>
      <c r="Q393" s="420"/>
      <c r="R393" s="420"/>
      <c r="S393" s="420"/>
      <c r="T393" s="420"/>
      <c r="U393" s="420"/>
      <c r="V393" s="420"/>
      <c r="W393" s="420"/>
      <c r="X393" s="420"/>
      <c r="Y393" s="420"/>
      <c r="Z393" s="420"/>
      <c r="AA393" s="420"/>
    </row>
    <row r="394" spans="2:27">
      <c r="B394" s="420"/>
      <c r="C394" s="420"/>
      <c r="D394" s="420"/>
      <c r="E394" s="421"/>
      <c r="F394" s="420"/>
      <c r="G394" s="420"/>
      <c r="H394" s="420"/>
      <c r="I394" s="420"/>
      <c r="J394" s="420"/>
      <c r="K394" s="420"/>
      <c r="L394" s="420"/>
      <c r="M394" s="420"/>
      <c r="N394" s="420"/>
      <c r="O394" s="420"/>
      <c r="P394" s="420"/>
      <c r="Q394" s="420"/>
      <c r="R394" s="420"/>
      <c r="S394" s="420"/>
      <c r="T394" s="420"/>
      <c r="U394" s="420"/>
      <c r="V394" s="420"/>
      <c r="W394" s="420"/>
      <c r="X394" s="420"/>
      <c r="Y394" s="420"/>
      <c r="Z394" s="420"/>
      <c r="AA394" s="420"/>
    </row>
    <row r="395" spans="2:27">
      <c r="B395" s="420"/>
      <c r="C395" s="420"/>
      <c r="D395" s="420"/>
      <c r="E395" s="421"/>
      <c r="F395" s="420"/>
      <c r="G395" s="420"/>
      <c r="H395" s="420"/>
      <c r="I395" s="420"/>
      <c r="J395" s="420"/>
      <c r="K395" s="420"/>
      <c r="L395" s="420"/>
      <c r="M395" s="420"/>
      <c r="N395" s="420"/>
      <c r="O395" s="420"/>
      <c r="P395" s="420"/>
      <c r="Q395" s="420"/>
      <c r="R395" s="420"/>
      <c r="S395" s="420"/>
      <c r="T395" s="420"/>
      <c r="U395" s="420"/>
      <c r="V395" s="420"/>
      <c r="W395" s="420"/>
      <c r="X395" s="420"/>
      <c r="Y395" s="420"/>
      <c r="Z395" s="420"/>
      <c r="AA395" s="420"/>
    </row>
    <row r="396" spans="2:27">
      <c r="B396" s="420"/>
      <c r="C396" s="420"/>
      <c r="D396" s="420"/>
      <c r="E396" s="421"/>
      <c r="F396" s="420"/>
      <c r="G396" s="420"/>
      <c r="H396" s="420"/>
      <c r="I396" s="420"/>
      <c r="J396" s="420"/>
      <c r="K396" s="420"/>
      <c r="L396" s="420"/>
      <c r="M396" s="420"/>
      <c r="N396" s="420"/>
      <c r="O396" s="420"/>
      <c r="P396" s="420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  <c r="AA396" s="420"/>
    </row>
    <row r="397" spans="2:27">
      <c r="B397" s="420"/>
      <c r="C397" s="420"/>
      <c r="D397" s="420"/>
      <c r="E397" s="421"/>
      <c r="F397" s="420"/>
      <c r="G397" s="420"/>
      <c r="H397" s="420"/>
      <c r="I397" s="420"/>
      <c r="J397" s="420"/>
      <c r="K397" s="420"/>
      <c r="L397" s="420"/>
      <c r="M397" s="420"/>
      <c r="N397" s="420"/>
      <c r="O397" s="420"/>
      <c r="P397" s="420"/>
      <c r="Q397" s="420"/>
      <c r="R397" s="420"/>
      <c r="S397" s="420"/>
      <c r="T397" s="420"/>
      <c r="U397" s="420"/>
      <c r="V397" s="420"/>
      <c r="W397" s="420"/>
      <c r="X397" s="420"/>
      <c r="Y397" s="420"/>
      <c r="Z397" s="420"/>
      <c r="AA397" s="420"/>
    </row>
    <row r="398" spans="2:27">
      <c r="B398" s="420"/>
      <c r="C398" s="420"/>
      <c r="D398" s="420"/>
      <c r="E398" s="421"/>
      <c r="F398" s="420"/>
      <c r="G398" s="420"/>
      <c r="H398" s="420"/>
      <c r="I398" s="420"/>
      <c r="J398" s="420"/>
      <c r="K398" s="420"/>
      <c r="L398" s="420"/>
      <c r="M398" s="420"/>
      <c r="N398" s="420"/>
      <c r="O398" s="420"/>
      <c r="P398" s="420"/>
      <c r="Q398" s="420"/>
      <c r="R398" s="420"/>
      <c r="S398" s="420"/>
      <c r="T398" s="420"/>
      <c r="U398" s="420"/>
      <c r="V398" s="420"/>
      <c r="W398" s="420"/>
      <c r="X398" s="420"/>
      <c r="Y398" s="420"/>
      <c r="Z398" s="420"/>
      <c r="AA398" s="420"/>
    </row>
    <row r="399" spans="2:27">
      <c r="B399" s="420"/>
      <c r="C399" s="420"/>
      <c r="D399" s="420"/>
      <c r="E399" s="421"/>
      <c r="F399" s="420"/>
      <c r="G399" s="420"/>
      <c r="H399" s="420"/>
      <c r="I399" s="420"/>
      <c r="J399" s="420"/>
      <c r="K399" s="420"/>
      <c r="L399" s="420"/>
      <c r="M399" s="420"/>
      <c r="N399" s="420"/>
      <c r="O399" s="420"/>
      <c r="P399" s="420"/>
      <c r="Q399" s="420"/>
      <c r="R399" s="420"/>
      <c r="S399" s="420"/>
      <c r="T399" s="420"/>
      <c r="U399" s="420"/>
      <c r="V399" s="420"/>
      <c r="W399" s="420"/>
      <c r="X399" s="420"/>
      <c r="Y399" s="420"/>
      <c r="Z399" s="420"/>
      <c r="AA399" s="420"/>
    </row>
    <row r="400" spans="2:27">
      <c r="B400" s="420"/>
      <c r="C400" s="420"/>
      <c r="D400" s="420"/>
      <c r="E400" s="421"/>
      <c r="F400" s="420"/>
      <c r="G400" s="420"/>
      <c r="H400" s="420"/>
      <c r="I400" s="420"/>
      <c r="J400" s="420"/>
      <c r="K400" s="420"/>
      <c r="L400" s="420"/>
      <c r="M400" s="420"/>
      <c r="N400" s="420"/>
      <c r="O400" s="420"/>
      <c r="P400" s="420"/>
      <c r="Q400" s="420"/>
      <c r="R400" s="420"/>
      <c r="S400" s="420"/>
      <c r="T400" s="420"/>
      <c r="U400" s="420"/>
      <c r="V400" s="420"/>
      <c r="W400" s="420"/>
      <c r="X400" s="420"/>
      <c r="Y400" s="420"/>
      <c r="Z400" s="420"/>
      <c r="AA400" s="420"/>
    </row>
    <row r="401" spans="2:27">
      <c r="B401" s="420"/>
      <c r="C401" s="420"/>
      <c r="D401" s="420"/>
      <c r="E401" s="421"/>
      <c r="F401" s="420"/>
      <c r="G401" s="420"/>
      <c r="H401" s="420"/>
      <c r="I401" s="420"/>
      <c r="J401" s="420"/>
      <c r="K401" s="420"/>
      <c r="L401" s="420"/>
      <c r="M401" s="420"/>
      <c r="N401" s="420"/>
      <c r="O401" s="420"/>
      <c r="P401" s="420"/>
      <c r="Q401" s="420"/>
      <c r="R401" s="420"/>
      <c r="S401" s="420"/>
      <c r="T401" s="420"/>
      <c r="U401" s="420"/>
      <c r="V401" s="420"/>
      <c r="W401" s="420"/>
      <c r="X401" s="420"/>
      <c r="Y401" s="420"/>
      <c r="Z401" s="420"/>
      <c r="AA401" s="420"/>
    </row>
    <row r="402" spans="2:27">
      <c r="B402" s="420"/>
      <c r="C402" s="420"/>
      <c r="D402" s="420"/>
      <c r="E402" s="421"/>
      <c r="F402" s="420"/>
      <c r="G402" s="420"/>
      <c r="H402" s="420"/>
      <c r="I402" s="420"/>
      <c r="J402" s="420"/>
      <c r="K402" s="420"/>
      <c r="L402" s="420"/>
      <c r="M402" s="420"/>
      <c r="N402" s="420"/>
      <c r="O402" s="420"/>
      <c r="P402" s="420"/>
      <c r="Q402" s="420"/>
      <c r="R402" s="420"/>
      <c r="S402" s="420"/>
      <c r="T402" s="420"/>
      <c r="U402" s="420"/>
      <c r="V402" s="420"/>
      <c r="W402" s="420"/>
      <c r="X402" s="420"/>
      <c r="Y402" s="420"/>
      <c r="Z402" s="420"/>
      <c r="AA402" s="420"/>
    </row>
    <row r="403" spans="2:27">
      <c r="B403" s="420"/>
      <c r="C403" s="420"/>
      <c r="D403" s="420"/>
      <c r="E403" s="421"/>
      <c r="F403" s="420"/>
      <c r="G403" s="420"/>
      <c r="H403" s="420"/>
      <c r="I403" s="420"/>
      <c r="J403" s="420"/>
      <c r="K403" s="420"/>
      <c r="L403" s="420"/>
      <c r="M403" s="420"/>
      <c r="N403" s="420"/>
      <c r="O403" s="420"/>
      <c r="P403" s="420"/>
      <c r="Q403" s="420"/>
      <c r="R403" s="420"/>
      <c r="S403" s="420"/>
      <c r="T403" s="420"/>
      <c r="U403" s="420"/>
      <c r="V403" s="420"/>
      <c r="W403" s="420"/>
      <c r="X403" s="420"/>
      <c r="Y403" s="420"/>
      <c r="Z403" s="420"/>
      <c r="AA403" s="420"/>
    </row>
    <row r="404" spans="2:27">
      <c r="B404" s="420"/>
      <c r="C404" s="420"/>
      <c r="D404" s="420"/>
      <c r="E404" s="421"/>
      <c r="F404" s="420"/>
      <c r="G404" s="420"/>
      <c r="H404" s="420"/>
      <c r="I404" s="420"/>
      <c r="J404" s="420"/>
      <c r="K404" s="420"/>
      <c r="L404" s="420"/>
      <c r="M404" s="420"/>
      <c r="N404" s="420"/>
      <c r="O404" s="420"/>
      <c r="P404" s="420"/>
      <c r="Q404" s="420"/>
      <c r="R404" s="420"/>
      <c r="S404" s="420"/>
      <c r="T404" s="420"/>
      <c r="U404" s="420"/>
      <c r="V404" s="420"/>
      <c r="W404" s="420"/>
      <c r="X404" s="420"/>
      <c r="Y404" s="420"/>
      <c r="Z404" s="420"/>
      <c r="AA404" s="420"/>
    </row>
    <row r="405" spans="2:27">
      <c r="B405" s="420"/>
      <c r="C405" s="420"/>
      <c r="D405" s="420"/>
      <c r="E405" s="421"/>
      <c r="F405" s="420"/>
      <c r="G405" s="420"/>
      <c r="H405" s="420"/>
      <c r="I405" s="420"/>
      <c r="J405" s="420"/>
      <c r="K405" s="420"/>
      <c r="L405" s="420"/>
      <c r="M405" s="420"/>
      <c r="N405" s="420"/>
      <c r="O405" s="420"/>
      <c r="P405" s="420"/>
      <c r="Q405" s="420"/>
      <c r="R405" s="420"/>
      <c r="S405" s="420"/>
      <c r="T405" s="420"/>
      <c r="U405" s="420"/>
      <c r="V405" s="420"/>
      <c r="W405" s="420"/>
      <c r="X405" s="420"/>
      <c r="Y405" s="420"/>
      <c r="Z405" s="420"/>
      <c r="AA405" s="420"/>
    </row>
    <row r="406" spans="2:27">
      <c r="B406" s="420"/>
      <c r="C406" s="420"/>
      <c r="D406" s="420"/>
      <c r="E406" s="421"/>
      <c r="F406" s="420"/>
      <c r="G406" s="420"/>
      <c r="H406" s="420"/>
      <c r="I406" s="420"/>
      <c r="J406" s="420"/>
      <c r="K406" s="420"/>
      <c r="L406" s="420"/>
      <c r="M406" s="420"/>
      <c r="N406" s="420"/>
      <c r="O406" s="420"/>
      <c r="P406" s="420"/>
      <c r="Q406" s="420"/>
      <c r="R406" s="420"/>
      <c r="S406" s="420"/>
      <c r="T406" s="420"/>
      <c r="U406" s="420"/>
      <c r="V406" s="420"/>
      <c r="W406" s="420"/>
      <c r="X406" s="420"/>
      <c r="Y406" s="420"/>
      <c r="Z406" s="420"/>
      <c r="AA406" s="420"/>
    </row>
    <row r="407" spans="2:27">
      <c r="B407" s="420"/>
      <c r="C407" s="420"/>
      <c r="D407" s="420"/>
      <c r="E407" s="421"/>
      <c r="F407" s="420"/>
      <c r="G407" s="420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420"/>
      <c r="T407" s="420"/>
      <c r="U407" s="420"/>
      <c r="V407" s="420"/>
      <c r="W407" s="420"/>
      <c r="X407" s="420"/>
      <c r="Y407" s="420"/>
      <c r="Z407" s="420"/>
      <c r="AA407" s="420"/>
    </row>
    <row r="408" spans="2:27">
      <c r="B408" s="420"/>
      <c r="C408" s="420"/>
      <c r="D408" s="420"/>
      <c r="E408" s="421"/>
      <c r="F408" s="420"/>
      <c r="G408" s="420"/>
      <c r="H408" s="420"/>
      <c r="I408" s="420"/>
      <c r="J408" s="420"/>
      <c r="K408" s="420"/>
      <c r="L408" s="420"/>
      <c r="M408" s="420"/>
      <c r="N408" s="420"/>
      <c r="O408" s="420"/>
      <c r="P408" s="420"/>
      <c r="Q408" s="420"/>
      <c r="R408" s="420"/>
      <c r="S408" s="420"/>
      <c r="T408" s="420"/>
      <c r="U408" s="420"/>
      <c r="V408" s="420"/>
      <c r="W408" s="420"/>
      <c r="X408" s="420"/>
      <c r="Y408" s="420"/>
      <c r="Z408" s="420"/>
      <c r="AA408" s="420"/>
    </row>
    <row r="409" spans="2:27">
      <c r="B409" s="420"/>
      <c r="C409" s="420"/>
      <c r="D409" s="420"/>
      <c r="E409" s="421"/>
      <c r="F409" s="420"/>
      <c r="G409" s="420"/>
      <c r="H409" s="420"/>
      <c r="I409" s="420"/>
      <c r="J409" s="420"/>
      <c r="K409" s="420"/>
      <c r="L409" s="420"/>
      <c r="M409" s="420"/>
      <c r="N409" s="420"/>
      <c r="O409" s="420"/>
      <c r="P409" s="420"/>
      <c r="Q409" s="420"/>
      <c r="R409" s="420"/>
      <c r="S409" s="420"/>
      <c r="T409" s="420"/>
      <c r="U409" s="420"/>
      <c r="V409" s="420"/>
      <c r="W409" s="420"/>
      <c r="X409" s="420"/>
      <c r="Y409" s="420"/>
      <c r="Z409" s="420"/>
      <c r="AA409" s="420"/>
    </row>
    <row r="410" spans="2:27">
      <c r="B410" s="420"/>
      <c r="C410" s="420"/>
      <c r="D410" s="420"/>
      <c r="E410" s="421"/>
      <c r="F410" s="420"/>
      <c r="G410" s="420"/>
      <c r="H410" s="420"/>
      <c r="I410" s="420"/>
      <c r="J410" s="420"/>
      <c r="K410" s="420"/>
      <c r="L410" s="420"/>
      <c r="M410" s="420"/>
      <c r="N410" s="420"/>
      <c r="O410" s="420"/>
      <c r="P410" s="420"/>
      <c r="Q410" s="420"/>
      <c r="R410" s="420"/>
      <c r="S410" s="420"/>
      <c r="T410" s="420"/>
      <c r="U410" s="420"/>
      <c r="V410" s="420"/>
      <c r="W410" s="420"/>
      <c r="X410" s="420"/>
      <c r="Y410" s="420"/>
      <c r="Z410" s="420"/>
      <c r="AA410" s="420"/>
    </row>
    <row r="411" spans="2:27">
      <c r="B411" s="420"/>
      <c r="C411" s="420"/>
      <c r="D411" s="420"/>
      <c r="E411" s="421"/>
      <c r="F411" s="420"/>
      <c r="G411" s="420"/>
      <c r="H411" s="420"/>
      <c r="I411" s="420"/>
      <c r="J411" s="420"/>
      <c r="K411" s="420"/>
      <c r="L411" s="420"/>
      <c r="M411" s="420"/>
      <c r="N411" s="420"/>
      <c r="O411" s="420"/>
      <c r="P411" s="420"/>
      <c r="Q411" s="420"/>
      <c r="R411" s="420"/>
      <c r="S411" s="420"/>
      <c r="T411" s="420"/>
      <c r="U411" s="420"/>
      <c r="V411" s="420"/>
      <c r="W411" s="420"/>
      <c r="X411" s="420"/>
      <c r="Y411" s="420"/>
      <c r="Z411" s="420"/>
      <c r="AA411" s="420"/>
    </row>
    <row r="412" spans="2:27">
      <c r="B412" s="420"/>
      <c r="C412" s="420"/>
      <c r="D412" s="420"/>
      <c r="E412" s="421"/>
      <c r="F412" s="420"/>
      <c r="G412" s="420"/>
      <c r="H412" s="420"/>
      <c r="I412" s="420"/>
      <c r="J412" s="420"/>
      <c r="K412" s="420"/>
      <c r="L412" s="420"/>
      <c r="M412" s="420"/>
      <c r="N412" s="420"/>
      <c r="O412" s="420"/>
      <c r="P412" s="420"/>
      <c r="Q412" s="420"/>
      <c r="R412" s="420"/>
      <c r="S412" s="420"/>
      <c r="T412" s="420"/>
      <c r="U412" s="420"/>
      <c r="V412" s="420"/>
      <c r="W412" s="420"/>
      <c r="X412" s="420"/>
      <c r="Y412" s="420"/>
      <c r="Z412" s="420"/>
      <c r="AA412" s="420"/>
    </row>
    <row r="413" spans="2:27">
      <c r="B413" s="420"/>
      <c r="C413" s="420"/>
      <c r="D413" s="420"/>
      <c r="E413" s="421"/>
      <c r="F413" s="420"/>
      <c r="G413" s="420"/>
      <c r="H413" s="420"/>
      <c r="I413" s="420"/>
      <c r="J413" s="420"/>
      <c r="K413" s="420"/>
      <c r="L413" s="420"/>
      <c r="M413" s="420"/>
      <c r="N413" s="420"/>
      <c r="O413" s="420"/>
      <c r="P413" s="420"/>
      <c r="Q413" s="420"/>
      <c r="R413" s="420"/>
      <c r="S413" s="420"/>
      <c r="T413" s="420"/>
      <c r="U413" s="420"/>
      <c r="V413" s="420"/>
      <c r="W413" s="420"/>
      <c r="X413" s="420"/>
      <c r="Y413" s="420"/>
      <c r="Z413" s="420"/>
      <c r="AA413" s="420"/>
    </row>
    <row r="414" spans="2:27">
      <c r="B414" s="420"/>
      <c r="C414" s="420"/>
      <c r="D414" s="420"/>
      <c r="E414" s="421"/>
      <c r="F414" s="420"/>
      <c r="G414" s="420"/>
      <c r="H414" s="420"/>
      <c r="I414" s="420"/>
      <c r="J414" s="420"/>
      <c r="K414" s="420"/>
      <c r="L414" s="420"/>
      <c r="M414" s="420"/>
      <c r="N414" s="420"/>
      <c r="O414" s="420"/>
      <c r="P414" s="420"/>
      <c r="Q414" s="420"/>
      <c r="R414" s="420"/>
      <c r="S414" s="420"/>
      <c r="T414" s="420"/>
      <c r="U414" s="420"/>
      <c r="V414" s="420"/>
      <c r="W414" s="420"/>
      <c r="X414" s="420"/>
      <c r="Y414" s="420"/>
      <c r="Z414" s="420"/>
      <c r="AA414" s="420"/>
    </row>
    <row r="415" spans="2:27">
      <c r="B415" s="420"/>
      <c r="C415" s="420"/>
      <c r="D415" s="420"/>
      <c r="E415" s="421"/>
      <c r="F415" s="420"/>
      <c r="G415" s="420"/>
      <c r="H415" s="420"/>
      <c r="I415" s="420"/>
      <c r="J415" s="420"/>
      <c r="K415" s="420"/>
      <c r="L415" s="420"/>
      <c r="M415" s="420"/>
      <c r="N415" s="420"/>
      <c r="O415" s="420"/>
      <c r="P415" s="420"/>
      <c r="Q415" s="420"/>
      <c r="R415" s="420"/>
      <c r="S415" s="420"/>
      <c r="T415" s="420"/>
      <c r="U415" s="420"/>
      <c r="V415" s="420"/>
      <c r="W415" s="420"/>
      <c r="X415" s="420"/>
      <c r="Y415" s="420"/>
      <c r="Z415" s="420"/>
      <c r="AA415" s="420"/>
    </row>
    <row r="416" spans="2:27">
      <c r="B416" s="420"/>
      <c r="C416" s="420"/>
      <c r="D416" s="420"/>
      <c r="E416" s="421"/>
      <c r="F416" s="420"/>
      <c r="G416" s="420"/>
      <c r="H416" s="420"/>
      <c r="I416" s="420"/>
      <c r="J416" s="420"/>
      <c r="K416" s="420"/>
      <c r="L416" s="420"/>
      <c r="M416" s="420"/>
      <c r="N416" s="420"/>
      <c r="O416" s="420"/>
      <c r="P416" s="420"/>
      <c r="Q416" s="420"/>
      <c r="R416" s="420"/>
      <c r="S416" s="420"/>
      <c r="T416" s="420"/>
      <c r="U416" s="420"/>
      <c r="V416" s="420"/>
      <c r="W416" s="420"/>
      <c r="X416" s="420"/>
      <c r="Y416" s="420"/>
      <c r="Z416" s="420"/>
      <c r="AA416" s="420"/>
    </row>
    <row r="417" spans="2:27">
      <c r="B417" s="420"/>
      <c r="C417" s="420"/>
      <c r="D417" s="420"/>
      <c r="E417" s="421"/>
      <c r="F417" s="420"/>
      <c r="G417" s="420"/>
      <c r="H417" s="420"/>
      <c r="I417" s="420"/>
      <c r="J417" s="420"/>
      <c r="K417" s="420"/>
      <c r="L417" s="420"/>
      <c r="M417" s="420"/>
      <c r="N417" s="420"/>
      <c r="O417" s="420"/>
      <c r="P417" s="420"/>
      <c r="Q417" s="420"/>
      <c r="R417" s="420"/>
      <c r="S417" s="420"/>
      <c r="T417" s="420"/>
      <c r="U417" s="420"/>
      <c r="V417" s="420"/>
      <c r="W417" s="420"/>
      <c r="X417" s="420"/>
      <c r="Y417" s="420"/>
      <c r="Z417" s="420"/>
      <c r="AA417" s="420"/>
    </row>
    <row r="418" spans="2:27">
      <c r="B418" s="420"/>
      <c r="C418" s="420"/>
      <c r="D418" s="420"/>
      <c r="E418" s="421"/>
      <c r="F418" s="420"/>
      <c r="G418" s="420"/>
      <c r="H418" s="420"/>
      <c r="I418" s="420"/>
      <c r="J418" s="420"/>
      <c r="K418" s="420"/>
      <c r="L418" s="420"/>
      <c r="M418" s="420"/>
      <c r="N418" s="420"/>
      <c r="O418" s="420"/>
      <c r="P418" s="420"/>
      <c r="Q418" s="420"/>
      <c r="R418" s="420"/>
      <c r="S418" s="420"/>
      <c r="T418" s="420"/>
      <c r="U418" s="420"/>
      <c r="V418" s="420"/>
      <c r="W418" s="420"/>
      <c r="X418" s="420"/>
      <c r="Y418" s="420"/>
      <c r="Z418" s="420"/>
      <c r="AA418" s="420"/>
    </row>
    <row r="419" spans="2:27">
      <c r="B419" s="420"/>
      <c r="C419" s="420"/>
      <c r="D419" s="420"/>
      <c r="E419" s="421"/>
      <c r="F419" s="420"/>
      <c r="G419" s="420"/>
      <c r="H419" s="420"/>
      <c r="I419" s="420"/>
      <c r="J419" s="420"/>
      <c r="K419" s="420"/>
      <c r="L419" s="420"/>
      <c r="M419" s="420"/>
      <c r="N419" s="420"/>
      <c r="O419" s="420"/>
      <c r="P419" s="420"/>
      <c r="Q419" s="420"/>
      <c r="R419" s="420"/>
      <c r="S419" s="420"/>
      <c r="T419" s="420"/>
      <c r="U419" s="420"/>
      <c r="V419" s="420"/>
      <c r="W419" s="420"/>
      <c r="X419" s="420"/>
      <c r="Y419" s="420"/>
      <c r="Z419" s="420"/>
      <c r="AA419" s="420"/>
    </row>
    <row r="420" spans="2:27">
      <c r="B420" s="420"/>
      <c r="C420" s="420"/>
      <c r="D420" s="420"/>
      <c r="E420" s="421"/>
      <c r="F420" s="420"/>
      <c r="G420" s="420"/>
      <c r="H420" s="420"/>
      <c r="I420" s="420"/>
      <c r="J420" s="420"/>
      <c r="K420" s="420"/>
      <c r="L420" s="420"/>
      <c r="M420" s="420"/>
      <c r="N420" s="420"/>
      <c r="O420" s="420"/>
      <c r="P420" s="420"/>
      <c r="Q420" s="420"/>
      <c r="R420" s="420"/>
      <c r="S420" s="420"/>
      <c r="T420" s="420"/>
      <c r="U420" s="420"/>
      <c r="V420" s="420"/>
      <c r="W420" s="420"/>
      <c r="X420" s="420"/>
      <c r="Y420" s="420"/>
      <c r="Z420" s="420"/>
      <c r="AA420" s="420"/>
    </row>
    <row r="421" spans="2:27">
      <c r="B421" s="420"/>
      <c r="C421" s="420"/>
      <c r="D421" s="420"/>
      <c r="E421" s="421"/>
      <c r="F421" s="420"/>
      <c r="G421" s="420"/>
      <c r="H421" s="420"/>
      <c r="I421" s="420"/>
      <c r="J421" s="420"/>
      <c r="K421" s="420"/>
      <c r="L421" s="420"/>
      <c r="M421" s="420"/>
      <c r="N421" s="420"/>
      <c r="O421" s="420"/>
      <c r="P421" s="420"/>
      <c r="Q421" s="420"/>
      <c r="R421" s="420"/>
      <c r="S421" s="420"/>
      <c r="T421" s="420"/>
      <c r="U421" s="420"/>
      <c r="V421" s="420"/>
      <c r="W421" s="420"/>
      <c r="X421" s="420"/>
      <c r="Y421" s="420"/>
      <c r="Z421" s="420"/>
      <c r="AA421" s="420"/>
    </row>
    <row r="422" spans="2:27">
      <c r="B422" s="420"/>
      <c r="C422" s="420"/>
      <c r="D422" s="420"/>
      <c r="E422" s="421"/>
      <c r="F422" s="420"/>
      <c r="G422" s="420"/>
      <c r="H422" s="420"/>
      <c r="I422" s="420"/>
      <c r="J422" s="420"/>
      <c r="K422" s="420"/>
      <c r="L422" s="420"/>
      <c r="M422" s="420"/>
      <c r="N422" s="420"/>
      <c r="O422" s="420"/>
      <c r="P422" s="420"/>
      <c r="Q422" s="420"/>
      <c r="R422" s="420"/>
      <c r="S422" s="420"/>
      <c r="T422" s="420"/>
      <c r="U422" s="420"/>
      <c r="V422" s="420"/>
      <c r="W422" s="420"/>
      <c r="X422" s="420"/>
      <c r="Y422" s="420"/>
      <c r="Z422" s="420"/>
      <c r="AA422" s="420"/>
    </row>
    <row r="423" spans="2:27">
      <c r="B423" s="420"/>
      <c r="C423" s="420"/>
      <c r="D423" s="420"/>
      <c r="E423" s="421"/>
      <c r="F423" s="420"/>
      <c r="G423" s="420"/>
      <c r="H423" s="420"/>
      <c r="I423" s="420"/>
      <c r="J423" s="420"/>
      <c r="K423" s="420"/>
      <c r="L423" s="420"/>
      <c r="M423" s="420"/>
      <c r="N423" s="420"/>
      <c r="O423" s="420"/>
      <c r="P423" s="420"/>
      <c r="Q423" s="420"/>
      <c r="R423" s="420"/>
      <c r="S423" s="420"/>
      <c r="T423" s="420"/>
      <c r="U423" s="420"/>
      <c r="V423" s="420"/>
      <c r="W423" s="420"/>
      <c r="X423" s="420"/>
      <c r="Y423" s="420"/>
      <c r="Z423" s="420"/>
      <c r="AA423" s="420"/>
    </row>
    <row r="424" spans="2:27">
      <c r="B424" s="420"/>
      <c r="C424" s="420"/>
      <c r="D424" s="420"/>
      <c r="E424" s="421"/>
      <c r="F424" s="420"/>
      <c r="G424" s="420"/>
      <c r="H424" s="420"/>
      <c r="I424" s="420"/>
      <c r="J424" s="420"/>
      <c r="K424" s="420"/>
      <c r="L424" s="420"/>
      <c r="M424" s="420"/>
      <c r="N424" s="420"/>
      <c r="O424" s="420"/>
      <c r="P424" s="420"/>
      <c r="Q424" s="420"/>
      <c r="R424" s="420"/>
      <c r="S424" s="420"/>
      <c r="T424" s="420"/>
      <c r="U424" s="420"/>
      <c r="V424" s="420"/>
      <c r="W424" s="420"/>
      <c r="X424" s="420"/>
      <c r="Y424" s="420"/>
      <c r="Z424" s="420"/>
      <c r="AA424" s="420"/>
    </row>
    <row r="425" spans="2:27">
      <c r="B425" s="420"/>
      <c r="C425" s="420"/>
      <c r="D425" s="420"/>
      <c r="E425" s="421"/>
      <c r="F425" s="420"/>
      <c r="G425" s="420"/>
      <c r="H425" s="420"/>
      <c r="I425" s="420"/>
      <c r="J425" s="420"/>
      <c r="K425" s="420"/>
      <c r="L425" s="420"/>
      <c r="M425" s="420"/>
      <c r="N425" s="420"/>
      <c r="O425" s="420"/>
      <c r="P425" s="420"/>
      <c r="Q425" s="420"/>
      <c r="R425" s="420"/>
      <c r="S425" s="420"/>
      <c r="T425" s="420"/>
      <c r="U425" s="420"/>
      <c r="V425" s="420"/>
      <c r="W425" s="420"/>
      <c r="X425" s="420"/>
      <c r="Y425" s="420"/>
      <c r="Z425" s="420"/>
      <c r="AA425" s="420"/>
    </row>
    <row r="426" spans="2:27">
      <c r="B426" s="420"/>
      <c r="C426" s="420"/>
      <c r="D426" s="420"/>
      <c r="E426" s="421"/>
      <c r="F426" s="420"/>
      <c r="G426" s="420"/>
      <c r="H426" s="420"/>
      <c r="I426" s="420"/>
      <c r="J426" s="420"/>
      <c r="K426" s="420"/>
      <c r="L426" s="420"/>
      <c r="M426" s="420"/>
      <c r="N426" s="420"/>
      <c r="O426" s="420"/>
      <c r="P426" s="420"/>
      <c r="Q426" s="420"/>
      <c r="R426" s="420"/>
      <c r="S426" s="420"/>
      <c r="T426" s="420"/>
      <c r="U426" s="420"/>
      <c r="V426" s="420"/>
      <c r="W426" s="420"/>
      <c r="X426" s="420"/>
      <c r="Y426" s="420"/>
      <c r="Z426" s="420"/>
      <c r="AA426" s="420"/>
    </row>
    <row r="427" spans="2:27">
      <c r="B427" s="420"/>
      <c r="C427" s="420"/>
      <c r="D427" s="420"/>
      <c r="E427" s="421"/>
      <c r="F427" s="420"/>
      <c r="G427" s="420"/>
      <c r="H427" s="420"/>
      <c r="I427" s="420"/>
      <c r="J427" s="420"/>
      <c r="K427" s="420"/>
      <c r="L427" s="420"/>
      <c r="M427" s="420"/>
      <c r="N427" s="420"/>
      <c r="O427" s="420"/>
      <c r="P427" s="420"/>
      <c r="Q427" s="420"/>
      <c r="R427" s="420"/>
      <c r="S427" s="420"/>
      <c r="T427" s="420"/>
      <c r="U427" s="420"/>
      <c r="V427" s="420"/>
      <c r="W427" s="420"/>
      <c r="X427" s="420"/>
      <c r="Y427" s="420"/>
      <c r="Z427" s="420"/>
      <c r="AA427" s="420"/>
    </row>
    <row r="428" spans="2:27">
      <c r="B428" s="420"/>
      <c r="C428" s="420"/>
      <c r="D428" s="420"/>
      <c r="E428" s="421"/>
      <c r="F428" s="420"/>
      <c r="G428" s="420"/>
      <c r="H428" s="420"/>
      <c r="I428" s="420"/>
      <c r="J428" s="420"/>
      <c r="K428" s="420"/>
      <c r="L428" s="420"/>
      <c r="M428" s="420"/>
      <c r="N428" s="420"/>
      <c r="O428" s="420"/>
      <c r="P428" s="420"/>
      <c r="Q428" s="420"/>
      <c r="R428" s="420"/>
      <c r="S428" s="420"/>
      <c r="T428" s="420"/>
      <c r="U428" s="420"/>
      <c r="V428" s="420"/>
      <c r="W428" s="420"/>
      <c r="X428" s="420"/>
      <c r="Y428" s="420"/>
      <c r="Z428" s="420"/>
      <c r="AA428" s="420"/>
    </row>
    <row r="429" spans="2:27">
      <c r="B429" s="420"/>
      <c r="C429" s="420"/>
      <c r="D429" s="420"/>
      <c r="E429" s="421"/>
      <c r="F429" s="420"/>
      <c r="G429" s="420"/>
      <c r="H429" s="420"/>
      <c r="I429" s="420"/>
      <c r="J429" s="420"/>
      <c r="K429" s="420"/>
      <c r="L429" s="420"/>
      <c r="M429" s="420"/>
      <c r="N429" s="420"/>
      <c r="O429" s="420"/>
      <c r="P429" s="420"/>
      <c r="Q429" s="420"/>
      <c r="R429" s="420"/>
      <c r="S429" s="420"/>
      <c r="T429" s="420"/>
      <c r="U429" s="420"/>
      <c r="V429" s="420"/>
      <c r="W429" s="420"/>
      <c r="X429" s="420"/>
      <c r="Y429" s="420"/>
      <c r="Z429" s="420"/>
      <c r="AA429" s="420"/>
    </row>
    <row r="430" spans="2:27">
      <c r="B430" s="420"/>
      <c r="C430" s="420"/>
      <c r="D430" s="420"/>
      <c r="E430" s="421"/>
      <c r="F430" s="420"/>
      <c r="G430" s="420"/>
      <c r="H430" s="420"/>
      <c r="I430" s="420"/>
      <c r="J430" s="420"/>
      <c r="K430" s="420"/>
      <c r="L430" s="420"/>
      <c r="M430" s="420"/>
      <c r="N430" s="420"/>
      <c r="O430" s="420"/>
      <c r="P430" s="420"/>
      <c r="Q430" s="420"/>
      <c r="R430" s="420"/>
      <c r="S430" s="420"/>
      <c r="T430" s="420"/>
      <c r="U430" s="420"/>
      <c r="V430" s="420"/>
      <c r="W430" s="420"/>
      <c r="X430" s="420"/>
      <c r="Y430" s="420"/>
      <c r="Z430" s="420"/>
      <c r="AA430" s="420"/>
    </row>
    <row r="431" spans="2:27">
      <c r="B431" s="420"/>
      <c r="C431" s="420"/>
      <c r="D431" s="420"/>
      <c r="E431" s="421"/>
      <c r="F431" s="420"/>
      <c r="G431" s="420"/>
      <c r="H431" s="420"/>
      <c r="I431" s="420"/>
      <c r="J431" s="420"/>
      <c r="K431" s="420"/>
      <c r="L431" s="420"/>
      <c r="M431" s="420"/>
      <c r="N431" s="420"/>
      <c r="O431" s="420"/>
      <c r="P431" s="420"/>
      <c r="Q431" s="420"/>
      <c r="R431" s="420"/>
      <c r="S431" s="420"/>
      <c r="T431" s="420"/>
      <c r="U431" s="420"/>
      <c r="V431" s="420"/>
      <c r="W431" s="420"/>
      <c r="X431" s="420"/>
      <c r="Y431" s="420"/>
      <c r="Z431" s="420"/>
      <c r="AA431" s="420"/>
    </row>
    <row r="432" spans="2:27">
      <c r="B432" s="420"/>
      <c r="C432" s="420"/>
      <c r="D432" s="420"/>
      <c r="E432" s="421"/>
      <c r="F432" s="420"/>
      <c r="G432" s="420"/>
      <c r="H432" s="420"/>
      <c r="I432" s="420"/>
      <c r="J432" s="420"/>
      <c r="K432" s="420"/>
      <c r="L432" s="420"/>
      <c r="M432" s="420"/>
      <c r="N432" s="420"/>
      <c r="O432" s="420"/>
      <c r="P432" s="420"/>
      <c r="Q432" s="420"/>
      <c r="R432" s="420"/>
      <c r="S432" s="420"/>
      <c r="T432" s="420"/>
      <c r="U432" s="420"/>
      <c r="V432" s="420"/>
      <c r="W432" s="420"/>
      <c r="X432" s="420"/>
      <c r="Y432" s="420"/>
      <c r="Z432" s="420"/>
      <c r="AA432" s="420"/>
    </row>
    <row r="433" spans="2:27">
      <c r="B433" s="420"/>
      <c r="C433" s="420"/>
      <c r="D433" s="420"/>
      <c r="E433" s="421"/>
      <c r="F433" s="420"/>
      <c r="G433" s="420"/>
      <c r="H433" s="420"/>
      <c r="I433" s="420"/>
      <c r="J433" s="420"/>
      <c r="K433" s="420"/>
      <c r="L433" s="420"/>
      <c r="M433" s="420"/>
      <c r="N433" s="420"/>
      <c r="O433" s="420"/>
      <c r="P433" s="420"/>
      <c r="Q433" s="420"/>
      <c r="R433" s="420"/>
      <c r="S433" s="420"/>
      <c r="T433" s="420"/>
      <c r="U433" s="420"/>
      <c r="V433" s="420"/>
      <c r="W433" s="420"/>
      <c r="X433" s="420"/>
      <c r="Y433" s="420"/>
      <c r="Z433" s="420"/>
      <c r="AA433" s="420"/>
    </row>
    <row r="434" spans="2:27">
      <c r="B434" s="420"/>
      <c r="C434" s="420"/>
      <c r="D434" s="420"/>
      <c r="E434" s="421"/>
      <c r="F434" s="420"/>
      <c r="G434" s="420"/>
      <c r="H434" s="420"/>
      <c r="I434" s="420"/>
      <c r="J434" s="420"/>
      <c r="K434" s="420"/>
      <c r="L434" s="420"/>
      <c r="M434" s="420"/>
      <c r="N434" s="420"/>
      <c r="O434" s="420"/>
      <c r="P434" s="420"/>
      <c r="Q434" s="420"/>
      <c r="R434" s="420"/>
      <c r="S434" s="420"/>
      <c r="T434" s="420"/>
      <c r="U434" s="420"/>
      <c r="V434" s="420"/>
      <c r="W434" s="420"/>
      <c r="X434" s="420"/>
      <c r="Y434" s="420"/>
      <c r="Z434" s="420"/>
      <c r="AA434" s="420"/>
    </row>
    <row r="435" spans="2:27">
      <c r="B435" s="420"/>
      <c r="C435" s="420"/>
      <c r="D435" s="420"/>
      <c r="E435" s="421"/>
      <c r="F435" s="420"/>
      <c r="G435" s="420"/>
      <c r="H435" s="420"/>
      <c r="I435" s="420"/>
      <c r="J435" s="420"/>
      <c r="K435" s="420"/>
      <c r="L435" s="420"/>
      <c r="M435" s="420"/>
      <c r="N435" s="420"/>
      <c r="O435" s="420"/>
      <c r="P435" s="420"/>
      <c r="Q435" s="420"/>
      <c r="R435" s="420"/>
      <c r="S435" s="420"/>
      <c r="T435" s="420"/>
      <c r="U435" s="420"/>
      <c r="V435" s="420"/>
      <c r="W435" s="420"/>
      <c r="X435" s="420"/>
      <c r="Y435" s="420"/>
      <c r="Z435" s="420"/>
      <c r="AA435" s="420"/>
    </row>
    <row r="436" spans="2:27">
      <c r="B436" s="420"/>
      <c r="C436" s="420"/>
      <c r="D436" s="420"/>
      <c r="E436" s="421"/>
      <c r="F436" s="420"/>
      <c r="G436" s="420"/>
      <c r="H436" s="420"/>
      <c r="I436" s="420"/>
      <c r="J436" s="420"/>
      <c r="K436" s="420"/>
      <c r="L436" s="420"/>
      <c r="M436" s="420"/>
      <c r="N436" s="420"/>
      <c r="O436" s="420"/>
      <c r="P436" s="420"/>
      <c r="Q436" s="420"/>
      <c r="R436" s="420"/>
      <c r="S436" s="420"/>
      <c r="T436" s="420"/>
      <c r="U436" s="420"/>
      <c r="V436" s="420"/>
      <c r="W436" s="420"/>
      <c r="X436" s="420"/>
      <c r="Y436" s="420"/>
      <c r="Z436" s="420"/>
      <c r="AA436" s="420"/>
    </row>
    <row r="437" spans="2:27">
      <c r="B437" s="420"/>
      <c r="C437" s="420"/>
      <c r="D437" s="420"/>
      <c r="E437" s="421"/>
      <c r="F437" s="420"/>
      <c r="G437" s="420"/>
      <c r="H437" s="420"/>
      <c r="I437" s="420"/>
      <c r="J437" s="420"/>
      <c r="K437" s="420"/>
      <c r="L437" s="420"/>
      <c r="M437" s="420"/>
      <c r="N437" s="420"/>
      <c r="O437" s="420"/>
      <c r="P437" s="420"/>
      <c r="Q437" s="420"/>
      <c r="R437" s="420"/>
      <c r="S437" s="420"/>
      <c r="T437" s="420"/>
      <c r="U437" s="420"/>
      <c r="V437" s="420"/>
      <c r="W437" s="420"/>
      <c r="X437" s="420"/>
      <c r="Y437" s="420"/>
      <c r="Z437" s="420"/>
      <c r="AA437" s="420"/>
    </row>
    <row r="438" spans="2:27">
      <c r="B438" s="420"/>
      <c r="C438" s="420"/>
      <c r="D438" s="420"/>
      <c r="E438" s="421"/>
      <c r="F438" s="420"/>
      <c r="G438" s="420"/>
      <c r="H438" s="420"/>
      <c r="I438" s="420"/>
      <c r="J438" s="420"/>
      <c r="K438" s="420"/>
      <c r="L438" s="420"/>
      <c r="M438" s="420"/>
      <c r="N438" s="420"/>
      <c r="O438" s="420"/>
      <c r="P438" s="420"/>
      <c r="Q438" s="420"/>
      <c r="R438" s="420"/>
      <c r="S438" s="420"/>
      <c r="T438" s="420"/>
      <c r="U438" s="420"/>
      <c r="V438" s="420"/>
      <c r="W438" s="420"/>
      <c r="X438" s="420"/>
      <c r="Y438" s="420"/>
      <c r="Z438" s="420"/>
      <c r="AA438" s="420"/>
    </row>
    <row r="439" spans="2:27">
      <c r="B439" s="420"/>
      <c r="C439" s="420"/>
      <c r="D439" s="420"/>
      <c r="E439" s="421"/>
      <c r="F439" s="420"/>
      <c r="G439" s="420"/>
      <c r="H439" s="420"/>
      <c r="I439" s="420"/>
      <c r="J439" s="420"/>
      <c r="K439" s="420"/>
      <c r="L439" s="420"/>
      <c r="M439" s="420"/>
      <c r="N439" s="420"/>
      <c r="O439" s="420"/>
      <c r="P439" s="420"/>
      <c r="Q439" s="420"/>
      <c r="R439" s="420"/>
      <c r="S439" s="420"/>
      <c r="T439" s="420"/>
      <c r="U439" s="420"/>
      <c r="V439" s="420"/>
      <c r="W439" s="420"/>
      <c r="X439" s="420"/>
      <c r="Y439" s="420"/>
      <c r="Z439" s="420"/>
      <c r="AA439" s="420"/>
    </row>
    <row r="440" spans="2:27">
      <c r="B440" s="420"/>
      <c r="C440" s="420"/>
      <c r="D440" s="420"/>
      <c r="E440" s="421"/>
      <c r="F440" s="420"/>
      <c r="G440" s="420"/>
      <c r="H440" s="420"/>
      <c r="I440" s="420"/>
      <c r="J440" s="420"/>
      <c r="K440" s="420"/>
      <c r="L440" s="420"/>
      <c r="M440" s="420"/>
      <c r="N440" s="420"/>
      <c r="O440" s="420"/>
      <c r="P440" s="420"/>
      <c r="Q440" s="420"/>
      <c r="R440" s="420"/>
      <c r="S440" s="420"/>
      <c r="T440" s="420"/>
      <c r="U440" s="420"/>
      <c r="V440" s="420"/>
      <c r="W440" s="420"/>
      <c r="X440" s="420"/>
      <c r="Y440" s="420"/>
      <c r="Z440" s="420"/>
      <c r="AA440" s="420"/>
    </row>
    <row r="441" spans="2:27">
      <c r="B441" s="420"/>
      <c r="C441" s="420"/>
      <c r="D441" s="420"/>
      <c r="E441" s="421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420"/>
      <c r="Q441" s="420"/>
      <c r="R441" s="420"/>
      <c r="S441" s="420"/>
      <c r="T441" s="420"/>
      <c r="U441" s="420"/>
      <c r="V441" s="420"/>
      <c r="W441" s="420"/>
      <c r="X441" s="420"/>
      <c r="Y441" s="420"/>
      <c r="Z441" s="420"/>
      <c r="AA441" s="420"/>
    </row>
    <row r="442" spans="2:27">
      <c r="B442" s="420"/>
      <c r="C442" s="420"/>
      <c r="D442" s="420"/>
      <c r="E442" s="421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420"/>
      <c r="Q442" s="420"/>
      <c r="R442" s="420"/>
      <c r="S442" s="420"/>
      <c r="T442" s="420"/>
      <c r="U442" s="420"/>
      <c r="V442" s="420"/>
      <c r="W442" s="420"/>
      <c r="X442" s="420"/>
      <c r="Y442" s="420"/>
      <c r="Z442" s="420"/>
      <c r="AA442" s="420"/>
    </row>
    <row r="443" spans="2:27">
      <c r="B443" s="420"/>
      <c r="C443" s="420"/>
      <c r="D443" s="420"/>
      <c r="E443" s="421"/>
      <c r="F443" s="420"/>
      <c r="G443" s="420"/>
      <c r="H443" s="420"/>
      <c r="I443" s="420"/>
      <c r="J443" s="420"/>
      <c r="K443" s="420"/>
      <c r="L443" s="420"/>
      <c r="M443" s="420"/>
      <c r="N443" s="420"/>
      <c r="O443" s="420"/>
      <c r="P443" s="420"/>
      <c r="Q443" s="420"/>
      <c r="R443" s="420"/>
      <c r="S443" s="420"/>
      <c r="T443" s="420"/>
      <c r="U443" s="420"/>
      <c r="V443" s="420"/>
      <c r="W443" s="420"/>
      <c r="X443" s="420"/>
      <c r="Y443" s="420"/>
      <c r="Z443" s="420"/>
      <c r="AA443" s="420"/>
    </row>
    <row r="444" spans="2:27">
      <c r="B444" s="420"/>
      <c r="C444" s="420"/>
      <c r="D444" s="420"/>
      <c r="E444" s="421"/>
      <c r="F444" s="420"/>
      <c r="G444" s="420"/>
      <c r="H444" s="420"/>
      <c r="I444" s="420"/>
      <c r="J444" s="420"/>
      <c r="K444" s="420"/>
      <c r="L444" s="420"/>
      <c r="M444" s="420"/>
      <c r="N444" s="420"/>
      <c r="O444" s="420"/>
      <c r="P444" s="420"/>
      <c r="Q444" s="420"/>
      <c r="R444" s="420"/>
      <c r="S444" s="420"/>
      <c r="T444" s="420"/>
      <c r="U444" s="420"/>
      <c r="V444" s="420"/>
      <c r="W444" s="420"/>
      <c r="X444" s="420"/>
      <c r="Y444" s="420"/>
      <c r="Z444" s="420"/>
      <c r="AA444" s="420"/>
    </row>
    <row r="445" spans="2:27">
      <c r="B445" s="420"/>
      <c r="C445" s="420"/>
      <c r="D445" s="420"/>
      <c r="E445" s="421"/>
      <c r="F445" s="420"/>
      <c r="G445" s="420"/>
      <c r="H445" s="420"/>
      <c r="I445" s="420"/>
      <c r="J445" s="420"/>
      <c r="K445" s="420"/>
      <c r="L445" s="420"/>
      <c r="M445" s="420"/>
      <c r="N445" s="420"/>
      <c r="O445" s="420"/>
      <c r="P445" s="420"/>
      <c r="Q445" s="420"/>
      <c r="R445" s="420"/>
      <c r="S445" s="420"/>
      <c r="T445" s="420"/>
      <c r="U445" s="420"/>
      <c r="V445" s="420"/>
      <c r="W445" s="420"/>
      <c r="X445" s="420"/>
      <c r="Y445" s="420"/>
      <c r="Z445" s="420"/>
      <c r="AA445" s="420"/>
    </row>
    <row r="446" spans="2:27">
      <c r="B446" s="420"/>
      <c r="C446" s="420"/>
      <c r="D446" s="420"/>
      <c r="E446" s="421"/>
      <c r="F446" s="420"/>
      <c r="G446" s="420"/>
      <c r="H446" s="420"/>
      <c r="I446" s="420"/>
      <c r="J446" s="420"/>
      <c r="K446" s="420"/>
      <c r="L446" s="420"/>
      <c r="M446" s="420"/>
      <c r="N446" s="420"/>
      <c r="O446" s="420"/>
      <c r="P446" s="420"/>
      <c r="Q446" s="420"/>
      <c r="R446" s="420"/>
      <c r="S446" s="420"/>
      <c r="T446" s="420"/>
      <c r="U446" s="420"/>
      <c r="V446" s="420"/>
      <c r="W446" s="420"/>
      <c r="X446" s="420"/>
      <c r="Y446" s="420"/>
      <c r="Z446" s="420"/>
      <c r="AA446" s="420"/>
    </row>
    <row r="447" spans="2:27">
      <c r="B447" s="420"/>
      <c r="C447" s="420"/>
      <c r="D447" s="420"/>
      <c r="E447" s="421"/>
      <c r="F447" s="420"/>
      <c r="G447" s="420"/>
      <c r="H447" s="420"/>
      <c r="I447" s="420"/>
      <c r="J447" s="420"/>
      <c r="K447" s="420"/>
      <c r="L447" s="420"/>
      <c r="M447" s="420"/>
      <c r="N447" s="420"/>
      <c r="O447" s="420"/>
      <c r="P447" s="420"/>
      <c r="Q447" s="420"/>
      <c r="R447" s="420"/>
      <c r="S447" s="420"/>
      <c r="T447" s="420"/>
      <c r="U447" s="420"/>
      <c r="V447" s="420"/>
      <c r="W447" s="420"/>
      <c r="X447" s="420"/>
      <c r="Y447" s="420"/>
      <c r="Z447" s="420"/>
      <c r="AA447" s="420"/>
    </row>
    <row r="448" spans="2:27">
      <c r="B448" s="420"/>
      <c r="C448" s="420"/>
      <c r="D448" s="420"/>
      <c r="E448" s="421"/>
      <c r="F448" s="420"/>
      <c r="G448" s="420"/>
      <c r="H448" s="420"/>
      <c r="I448" s="420"/>
      <c r="J448" s="420"/>
      <c r="K448" s="420"/>
      <c r="L448" s="420"/>
      <c r="M448" s="420"/>
      <c r="N448" s="420"/>
      <c r="O448" s="420"/>
      <c r="P448" s="420"/>
      <c r="Q448" s="420"/>
      <c r="R448" s="420"/>
      <c r="S448" s="420"/>
      <c r="T448" s="420"/>
      <c r="U448" s="420"/>
      <c r="V448" s="420"/>
      <c r="W448" s="420"/>
      <c r="X448" s="420"/>
      <c r="Y448" s="420"/>
      <c r="Z448" s="420"/>
      <c r="AA448" s="420"/>
    </row>
    <row r="449" spans="2:27">
      <c r="B449" s="420"/>
      <c r="C449" s="420"/>
      <c r="D449" s="420"/>
      <c r="E449" s="421"/>
      <c r="F449" s="420"/>
      <c r="G449" s="420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  <c r="R449" s="420"/>
      <c r="S449" s="420"/>
      <c r="T449" s="420"/>
      <c r="U449" s="420"/>
      <c r="V449" s="420"/>
      <c r="W449" s="420"/>
      <c r="X449" s="420"/>
      <c r="Y449" s="420"/>
      <c r="Z449" s="420"/>
      <c r="AA449" s="420"/>
    </row>
    <row r="450" spans="2:27">
      <c r="B450" s="420"/>
      <c r="C450" s="420"/>
      <c r="D450" s="420"/>
      <c r="E450" s="421"/>
      <c r="F450" s="420"/>
      <c r="G450" s="420"/>
      <c r="H450" s="420"/>
      <c r="I450" s="420"/>
      <c r="J450" s="420"/>
      <c r="K450" s="420"/>
      <c r="L450" s="420"/>
      <c r="M450" s="420"/>
      <c r="N450" s="420"/>
      <c r="O450" s="420"/>
      <c r="P450" s="420"/>
      <c r="Q450" s="420"/>
      <c r="R450" s="420"/>
      <c r="S450" s="420"/>
      <c r="T450" s="420"/>
      <c r="U450" s="420"/>
      <c r="V450" s="420"/>
      <c r="W450" s="420"/>
      <c r="X450" s="420"/>
      <c r="Y450" s="420"/>
      <c r="Z450" s="420"/>
      <c r="AA450" s="420"/>
    </row>
    <row r="451" spans="2:27">
      <c r="B451" s="420"/>
      <c r="C451" s="420"/>
      <c r="D451" s="420"/>
      <c r="E451" s="421"/>
      <c r="F451" s="420"/>
      <c r="G451" s="420"/>
      <c r="H451" s="420"/>
      <c r="I451" s="420"/>
      <c r="J451" s="420"/>
      <c r="K451" s="420"/>
      <c r="L451" s="420"/>
      <c r="M451" s="420"/>
      <c r="N451" s="420"/>
      <c r="O451" s="420"/>
      <c r="P451" s="420"/>
      <c r="Q451" s="420"/>
      <c r="R451" s="420"/>
      <c r="S451" s="420"/>
      <c r="T451" s="420"/>
      <c r="U451" s="420"/>
      <c r="V451" s="420"/>
      <c r="W451" s="420"/>
      <c r="X451" s="420"/>
      <c r="Y451" s="420"/>
      <c r="Z451" s="420"/>
      <c r="AA451" s="420"/>
    </row>
    <row r="452" spans="2:27">
      <c r="B452" s="420"/>
      <c r="C452" s="420"/>
      <c r="D452" s="420"/>
      <c r="E452" s="421"/>
      <c r="F452" s="420"/>
      <c r="G452" s="420"/>
      <c r="H452" s="420"/>
      <c r="I452" s="420"/>
      <c r="J452" s="420"/>
      <c r="K452" s="420"/>
      <c r="L452" s="420"/>
      <c r="M452" s="420"/>
      <c r="N452" s="420"/>
      <c r="O452" s="420"/>
      <c r="P452" s="420"/>
      <c r="Q452" s="420"/>
      <c r="R452" s="420"/>
      <c r="S452" s="420"/>
      <c r="T452" s="420"/>
      <c r="U452" s="420"/>
      <c r="V452" s="420"/>
      <c r="W452" s="420"/>
      <c r="X452" s="420"/>
      <c r="Y452" s="420"/>
      <c r="Z452" s="420"/>
      <c r="AA452" s="420"/>
    </row>
    <row r="453" spans="2:27">
      <c r="B453" s="420"/>
      <c r="C453" s="420"/>
      <c r="D453" s="420"/>
      <c r="E453" s="421"/>
      <c r="F453" s="420"/>
      <c r="G453" s="420"/>
      <c r="H453" s="420"/>
      <c r="I453" s="420"/>
      <c r="J453" s="420"/>
      <c r="K453" s="420"/>
      <c r="L453" s="420"/>
      <c r="M453" s="420"/>
      <c r="N453" s="420"/>
      <c r="O453" s="420"/>
      <c r="P453" s="420"/>
      <c r="Q453" s="420"/>
      <c r="R453" s="420"/>
      <c r="S453" s="420"/>
      <c r="T453" s="420"/>
      <c r="U453" s="420"/>
      <c r="V453" s="420"/>
      <c r="W453" s="420"/>
      <c r="X453" s="420"/>
      <c r="Y453" s="420"/>
      <c r="Z453" s="420"/>
      <c r="AA453" s="420"/>
    </row>
    <row r="454" spans="2:27">
      <c r="B454" s="420"/>
      <c r="C454" s="420"/>
      <c r="D454" s="420"/>
      <c r="E454" s="421"/>
      <c r="F454" s="420"/>
      <c r="G454" s="420"/>
      <c r="H454" s="420"/>
      <c r="I454" s="420"/>
      <c r="J454" s="420"/>
      <c r="K454" s="420"/>
      <c r="L454" s="420"/>
      <c r="M454" s="420"/>
      <c r="N454" s="420"/>
      <c r="O454" s="420"/>
      <c r="P454" s="420"/>
      <c r="Q454" s="420"/>
      <c r="R454" s="420"/>
      <c r="S454" s="420"/>
      <c r="T454" s="420"/>
      <c r="U454" s="420"/>
      <c r="V454" s="420"/>
      <c r="W454" s="420"/>
      <c r="X454" s="420"/>
      <c r="Y454" s="420"/>
      <c r="Z454" s="420"/>
      <c r="AA454" s="420"/>
    </row>
    <row r="455" spans="2:27">
      <c r="B455" s="420"/>
      <c r="C455" s="420"/>
      <c r="D455" s="420"/>
      <c r="E455" s="421"/>
      <c r="F455" s="420"/>
      <c r="G455" s="420"/>
      <c r="H455" s="420"/>
      <c r="I455" s="420"/>
      <c r="J455" s="420"/>
      <c r="K455" s="420"/>
      <c r="L455" s="420"/>
      <c r="M455" s="420"/>
      <c r="N455" s="420"/>
      <c r="O455" s="420"/>
      <c r="P455" s="420"/>
      <c r="Q455" s="420"/>
      <c r="R455" s="420"/>
      <c r="S455" s="420"/>
      <c r="T455" s="420"/>
      <c r="U455" s="420"/>
      <c r="V455" s="420"/>
      <c r="W455" s="420"/>
      <c r="X455" s="420"/>
      <c r="Y455" s="420"/>
      <c r="Z455" s="420"/>
      <c r="AA455" s="420"/>
    </row>
    <row r="456" spans="2:27">
      <c r="B456" s="420"/>
      <c r="C456" s="420"/>
      <c r="D456" s="420"/>
      <c r="E456" s="421"/>
      <c r="F456" s="420"/>
      <c r="G456" s="420"/>
      <c r="H456" s="420"/>
      <c r="I456" s="420"/>
      <c r="J456" s="420"/>
      <c r="K456" s="420"/>
      <c r="L456" s="420"/>
      <c r="M456" s="420"/>
      <c r="N456" s="420"/>
      <c r="O456" s="420"/>
      <c r="P456" s="420"/>
      <c r="Q456" s="420"/>
      <c r="R456" s="420"/>
      <c r="S456" s="420"/>
      <c r="T456" s="420"/>
      <c r="U456" s="420"/>
      <c r="V456" s="420"/>
      <c r="W456" s="420"/>
      <c r="X456" s="420"/>
      <c r="Y456" s="420"/>
      <c r="Z456" s="420"/>
      <c r="AA456" s="420"/>
    </row>
    <row r="457" spans="2:27">
      <c r="B457" s="420"/>
      <c r="C457" s="420"/>
      <c r="D457" s="420"/>
      <c r="E457" s="421"/>
      <c r="F457" s="420"/>
      <c r="G457" s="420"/>
      <c r="H457" s="420"/>
      <c r="I457" s="420"/>
      <c r="J457" s="420"/>
      <c r="K457" s="420"/>
      <c r="L457" s="420"/>
      <c r="M457" s="420"/>
      <c r="N457" s="420"/>
      <c r="O457" s="420"/>
      <c r="P457" s="420"/>
      <c r="Q457" s="420"/>
      <c r="R457" s="420"/>
      <c r="S457" s="420"/>
      <c r="T457" s="420"/>
      <c r="U457" s="420"/>
      <c r="V457" s="420"/>
      <c r="W457" s="420"/>
      <c r="X457" s="420"/>
      <c r="Y457" s="420"/>
      <c r="Z457" s="420"/>
      <c r="AA457" s="420"/>
    </row>
    <row r="458" spans="2:27">
      <c r="B458" s="420"/>
      <c r="C458" s="420"/>
      <c r="D458" s="420"/>
      <c r="E458" s="421"/>
      <c r="F458" s="420"/>
      <c r="G458" s="420"/>
      <c r="H458" s="420"/>
      <c r="I458" s="420"/>
      <c r="J458" s="420"/>
      <c r="K458" s="420"/>
      <c r="L458" s="420"/>
      <c r="M458" s="420"/>
      <c r="N458" s="420"/>
      <c r="O458" s="420"/>
      <c r="P458" s="420"/>
      <c r="Q458" s="420"/>
      <c r="R458" s="420"/>
      <c r="S458" s="420"/>
      <c r="T458" s="420"/>
      <c r="U458" s="420"/>
      <c r="V458" s="420"/>
      <c r="W458" s="420"/>
      <c r="X458" s="420"/>
      <c r="Y458" s="420"/>
      <c r="Z458" s="420"/>
      <c r="AA458" s="420"/>
    </row>
    <row r="459" spans="2:27">
      <c r="B459" s="420"/>
      <c r="C459" s="420"/>
      <c r="D459" s="420"/>
      <c r="E459" s="421"/>
      <c r="F459" s="420"/>
      <c r="G459" s="420"/>
      <c r="H459" s="420"/>
      <c r="I459" s="420"/>
      <c r="J459" s="420"/>
      <c r="K459" s="420"/>
      <c r="L459" s="420"/>
      <c r="M459" s="420"/>
      <c r="N459" s="420"/>
      <c r="O459" s="420"/>
      <c r="P459" s="420"/>
      <c r="Q459" s="420"/>
      <c r="R459" s="420"/>
      <c r="S459" s="420"/>
      <c r="T459" s="420"/>
      <c r="U459" s="420"/>
      <c r="V459" s="420"/>
      <c r="W459" s="420"/>
      <c r="X459" s="420"/>
      <c r="Y459" s="420"/>
      <c r="Z459" s="420"/>
      <c r="AA459" s="420"/>
    </row>
    <row r="460" spans="2:27">
      <c r="B460" s="420"/>
      <c r="C460" s="420"/>
      <c r="D460" s="420"/>
      <c r="E460" s="421"/>
      <c r="F460" s="420"/>
      <c r="G460" s="420"/>
      <c r="H460" s="420"/>
      <c r="I460" s="420"/>
      <c r="J460" s="420"/>
      <c r="K460" s="420"/>
      <c r="L460" s="420"/>
      <c r="M460" s="420"/>
      <c r="N460" s="420"/>
      <c r="O460" s="420"/>
      <c r="P460" s="420"/>
      <c r="Q460" s="420"/>
      <c r="R460" s="420"/>
      <c r="S460" s="420"/>
      <c r="T460" s="420"/>
      <c r="U460" s="420"/>
      <c r="V460" s="420"/>
      <c r="W460" s="420"/>
      <c r="X460" s="420"/>
      <c r="Y460" s="420"/>
      <c r="Z460" s="420"/>
      <c r="AA460" s="420"/>
    </row>
    <row r="461" spans="2:27">
      <c r="B461" s="420"/>
      <c r="C461" s="420"/>
      <c r="D461" s="420"/>
      <c r="E461" s="421"/>
      <c r="F461" s="420"/>
      <c r="G461" s="420"/>
      <c r="H461" s="420"/>
      <c r="I461" s="420"/>
      <c r="J461" s="420"/>
      <c r="K461" s="420"/>
      <c r="L461" s="420"/>
      <c r="M461" s="420"/>
      <c r="N461" s="420"/>
      <c r="O461" s="420"/>
      <c r="P461" s="420"/>
      <c r="Q461" s="420"/>
      <c r="R461" s="420"/>
      <c r="S461" s="420"/>
      <c r="T461" s="420"/>
      <c r="U461" s="420"/>
      <c r="V461" s="420"/>
      <c r="W461" s="420"/>
      <c r="X461" s="420"/>
      <c r="Y461" s="420"/>
      <c r="Z461" s="420"/>
      <c r="AA461" s="420"/>
    </row>
    <row r="462" spans="2:27">
      <c r="B462" s="420"/>
      <c r="C462" s="420"/>
      <c r="D462" s="420"/>
      <c r="E462" s="421"/>
      <c r="F462" s="420"/>
      <c r="G462" s="420"/>
      <c r="H462" s="420"/>
      <c r="I462" s="420"/>
      <c r="J462" s="420"/>
      <c r="K462" s="420"/>
      <c r="L462" s="420"/>
      <c r="M462" s="420"/>
      <c r="N462" s="420"/>
      <c r="O462" s="420"/>
      <c r="P462" s="420"/>
      <c r="Q462" s="420"/>
      <c r="R462" s="420"/>
      <c r="S462" s="420"/>
      <c r="T462" s="420"/>
      <c r="U462" s="420"/>
      <c r="V462" s="420"/>
      <c r="W462" s="420"/>
      <c r="X462" s="420"/>
      <c r="Y462" s="420"/>
      <c r="Z462" s="420"/>
      <c r="AA462" s="420"/>
    </row>
    <row r="463" spans="2:27">
      <c r="B463" s="420"/>
      <c r="C463" s="420"/>
      <c r="D463" s="420"/>
      <c r="E463" s="421"/>
      <c r="F463" s="420"/>
      <c r="G463" s="420"/>
      <c r="H463" s="420"/>
      <c r="I463" s="420"/>
      <c r="J463" s="420"/>
      <c r="K463" s="420"/>
      <c r="L463" s="420"/>
      <c r="M463" s="420"/>
      <c r="N463" s="420"/>
      <c r="O463" s="420"/>
      <c r="P463" s="420"/>
      <c r="Q463" s="420"/>
      <c r="R463" s="420"/>
      <c r="S463" s="420"/>
      <c r="T463" s="420"/>
      <c r="U463" s="420"/>
      <c r="V463" s="420"/>
      <c r="W463" s="420"/>
      <c r="X463" s="420"/>
      <c r="Y463" s="420"/>
      <c r="Z463" s="420"/>
      <c r="AA463" s="420"/>
    </row>
    <row r="464" spans="2:27">
      <c r="B464" s="420"/>
      <c r="C464" s="420"/>
      <c r="D464" s="420"/>
      <c r="E464" s="421"/>
      <c r="F464" s="420"/>
      <c r="G464" s="420"/>
      <c r="H464" s="420"/>
      <c r="I464" s="420"/>
      <c r="J464" s="420"/>
      <c r="K464" s="420"/>
      <c r="L464" s="420"/>
      <c r="M464" s="420"/>
      <c r="N464" s="420"/>
      <c r="O464" s="420"/>
      <c r="P464" s="420"/>
      <c r="Q464" s="420"/>
      <c r="R464" s="420"/>
      <c r="S464" s="420"/>
      <c r="T464" s="420"/>
      <c r="U464" s="420"/>
      <c r="V464" s="420"/>
      <c r="W464" s="420"/>
      <c r="X464" s="420"/>
      <c r="Y464" s="420"/>
      <c r="Z464" s="420"/>
      <c r="AA464" s="420"/>
    </row>
    <row r="465" spans="2:27">
      <c r="B465" s="420"/>
      <c r="C465" s="420"/>
      <c r="D465" s="420"/>
      <c r="E465" s="421"/>
      <c r="F465" s="420"/>
      <c r="G465" s="420"/>
      <c r="H465" s="420"/>
      <c r="I465" s="420"/>
      <c r="J465" s="420"/>
      <c r="K465" s="420"/>
      <c r="L465" s="420"/>
      <c r="M465" s="420"/>
      <c r="N465" s="420"/>
      <c r="O465" s="420"/>
      <c r="P465" s="420"/>
      <c r="Q465" s="420"/>
      <c r="R465" s="420"/>
      <c r="S465" s="420"/>
      <c r="T465" s="420"/>
      <c r="U465" s="420"/>
      <c r="V465" s="420"/>
      <c r="W465" s="420"/>
      <c r="X465" s="420"/>
      <c r="Y465" s="420"/>
      <c r="Z465" s="420"/>
      <c r="AA465" s="420"/>
    </row>
    <row r="466" spans="2:27">
      <c r="B466" s="420"/>
      <c r="C466" s="420"/>
      <c r="D466" s="420"/>
      <c r="E466" s="421"/>
      <c r="F466" s="420"/>
      <c r="G466" s="420"/>
      <c r="H466" s="420"/>
      <c r="I466" s="420"/>
      <c r="J466" s="420"/>
      <c r="K466" s="420"/>
      <c r="L466" s="420"/>
      <c r="M466" s="420"/>
      <c r="N466" s="420"/>
      <c r="O466" s="420"/>
      <c r="P466" s="420"/>
      <c r="Q466" s="420"/>
      <c r="R466" s="420"/>
      <c r="S466" s="420"/>
      <c r="T466" s="420"/>
      <c r="U466" s="420"/>
      <c r="V466" s="420"/>
      <c r="W466" s="420"/>
      <c r="X466" s="420"/>
      <c r="Y466" s="420"/>
      <c r="Z466" s="420"/>
      <c r="AA466" s="420"/>
    </row>
    <row r="467" spans="2:27">
      <c r="B467" s="420"/>
      <c r="C467" s="420"/>
      <c r="D467" s="420"/>
      <c r="E467" s="421"/>
      <c r="F467" s="420"/>
      <c r="G467" s="420"/>
      <c r="H467" s="420"/>
      <c r="I467" s="420"/>
      <c r="J467" s="420"/>
      <c r="K467" s="420"/>
      <c r="L467" s="420"/>
      <c r="M467" s="420"/>
      <c r="N467" s="420"/>
      <c r="O467" s="420"/>
      <c r="P467" s="420"/>
      <c r="Q467" s="420"/>
      <c r="R467" s="420"/>
      <c r="S467" s="420"/>
      <c r="T467" s="420"/>
      <c r="U467" s="420"/>
      <c r="V467" s="420"/>
      <c r="W467" s="420"/>
      <c r="X467" s="420"/>
      <c r="Y467" s="420"/>
      <c r="Z467" s="420"/>
      <c r="AA467" s="420"/>
    </row>
    <row r="468" spans="2:27">
      <c r="B468" s="420"/>
      <c r="C468" s="420"/>
      <c r="D468" s="420"/>
      <c r="E468" s="421"/>
      <c r="F468" s="420"/>
      <c r="G468" s="420"/>
      <c r="H468" s="420"/>
      <c r="I468" s="420"/>
      <c r="J468" s="420"/>
      <c r="K468" s="420"/>
      <c r="L468" s="420"/>
      <c r="M468" s="420"/>
      <c r="N468" s="420"/>
      <c r="O468" s="420"/>
      <c r="P468" s="420"/>
      <c r="Q468" s="420"/>
      <c r="R468" s="420"/>
      <c r="S468" s="420"/>
      <c r="T468" s="420"/>
      <c r="U468" s="420"/>
      <c r="V468" s="420"/>
      <c r="W468" s="420"/>
      <c r="X468" s="420"/>
      <c r="Y468" s="420"/>
      <c r="Z468" s="420"/>
      <c r="AA468" s="420"/>
    </row>
    <row r="469" spans="2:27">
      <c r="B469" s="420"/>
      <c r="C469" s="420"/>
      <c r="D469" s="420"/>
      <c r="E469" s="421"/>
      <c r="F469" s="420"/>
      <c r="G469" s="420"/>
      <c r="H469" s="420"/>
      <c r="I469" s="420"/>
      <c r="J469" s="420"/>
      <c r="K469" s="420"/>
      <c r="L469" s="420"/>
      <c r="M469" s="420"/>
      <c r="N469" s="420"/>
      <c r="O469" s="420"/>
      <c r="P469" s="420"/>
      <c r="Q469" s="420"/>
      <c r="R469" s="420"/>
      <c r="S469" s="420"/>
      <c r="T469" s="420"/>
      <c r="U469" s="420"/>
      <c r="V469" s="420"/>
      <c r="W469" s="420"/>
      <c r="X469" s="420"/>
      <c r="Y469" s="420"/>
      <c r="Z469" s="420"/>
      <c r="AA469" s="420"/>
    </row>
    <row r="470" spans="2:27">
      <c r="B470" s="420"/>
      <c r="C470" s="420"/>
      <c r="D470" s="420"/>
      <c r="E470" s="421"/>
      <c r="F470" s="420"/>
      <c r="G470" s="420"/>
      <c r="H470" s="420"/>
      <c r="I470" s="420"/>
      <c r="J470" s="420"/>
      <c r="K470" s="420"/>
      <c r="L470" s="420"/>
      <c r="M470" s="420"/>
      <c r="N470" s="420"/>
      <c r="O470" s="420"/>
      <c r="P470" s="420"/>
      <c r="Q470" s="420"/>
      <c r="R470" s="420"/>
      <c r="S470" s="420"/>
      <c r="T470" s="420"/>
      <c r="U470" s="420"/>
      <c r="V470" s="420"/>
      <c r="W470" s="420"/>
      <c r="X470" s="420"/>
      <c r="Y470" s="420"/>
      <c r="Z470" s="420"/>
      <c r="AA470" s="420"/>
    </row>
    <row r="471" spans="2:27">
      <c r="B471" s="420"/>
      <c r="C471" s="420"/>
      <c r="D471" s="420"/>
      <c r="E471" s="421"/>
      <c r="F471" s="420"/>
      <c r="G471" s="420"/>
      <c r="H471" s="420"/>
      <c r="I471" s="420"/>
      <c r="J471" s="420"/>
      <c r="K471" s="420"/>
      <c r="L471" s="420"/>
      <c r="M471" s="420"/>
      <c r="N471" s="420"/>
      <c r="O471" s="420"/>
      <c r="P471" s="420"/>
      <c r="Q471" s="420"/>
      <c r="R471" s="420"/>
      <c r="S471" s="420"/>
      <c r="T471" s="420"/>
      <c r="U471" s="420"/>
      <c r="V471" s="420"/>
      <c r="W471" s="420"/>
      <c r="X471" s="420"/>
      <c r="Y471" s="420"/>
      <c r="Z471" s="420"/>
      <c r="AA471" s="420"/>
    </row>
    <row r="472" spans="2:27">
      <c r="B472" s="420"/>
      <c r="C472" s="420"/>
      <c r="D472" s="420"/>
      <c r="E472" s="421"/>
      <c r="F472" s="420"/>
      <c r="G472" s="420"/>
      <c r="H472" s="420"/>
      <c r="I472" s="420"/>
      <c r="J472" s="420"/>
      <c r="K472" s="420"/>
      <c r="L472" s="420"/>
      <c r="M472" s="420"/>
      <c r="N472" s="420"/>
      <c r="O472" s="420"/>
      <c r="P472" s="420"/>
      <c r="Q472" s="420"/>
      <c r="R472" s="420"/>
      <c r="S472" s="420"/>
      <c r="T472" s="420"/>
      <c r="U472" s="420"/>
      <c r="V472" s="420"/>
      <c r="W472" s="420"/>
      <c r="X472" s="420"/>
      <c r="Y472" s="420"/>
      <c r="Z472" s="420"/>
      <c r="AA472" s="420"/>
    </row>
    <row r="473" spans="2:27">
      <c r="B473" s="420"/>
      <c r="C473" s="420"/>
      <c r="D473" s="420"/>
      <c r="E473" s="421"/>
      <c r="F473" s="420"/>
      <c r="G473" s="420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  <c r="R473" s="420"/>
      <c r="S473" s="420"/>
      <c r="T473" s="420"/>
      <c r="U473" s="420"/>
      <c r="V473" s="420"/>
      <c r="W473" s="420"/>
      <c r="X473" s="420"/>
      <c r="Y473" s="420"/>
      <c r="Z473" s="420"/>
      <c r="AA473" s="420"/>
    </row>
    <row r="474" spans="2:27">
      <c r="B474" s="420"/>
      <c r="C474" s="420"/>
      <c r="D474" s="420"/>
      <c r="E474" s="421"/>
      <c r="F474" s="420"/>
      <c r="G474" s="420"/>
      <c r="H474" s="420"/>
      <c r="I474" s="420"/>
      <c r="J474" s="420"/>
      <c r="K474" s="420"/>
      <c r="L474" s="420"/>
      <c r="M474" s="420"/>
      <c r="N474" s="420"/>
      <c r="O474" s="420"/>
      <c r="P474" s="420"/>
      <c r="Q474" s="420"/>
      <c r="R474" s="420"/>
      <c r="S474" s="420"/>
      <c r="T474" s="420"/>
      <c r="U474" s="420"/>
      <c r="V474" s="420"/>
      <c r="W474" s="420"/>
      <c r="X474" s="420"/>
      <c r="Y474" s="420"/>
      <c r="Z474" s="420"/>
      <c r="AA474" s="420"/>
    </row>
    <row r="475" spans="2:27">
      <c r="B475" s="420"/>
      <c r="C475" s="420"/>
      <c r="D475" s="420"/>
      <c r="E475" s="421"/>
      <c r="F475" s="420"/>
      <c r="G475" s="420"/>
      <c r="H475" s="420"/>
      <c r="I475" s="420"/>
      <c r="J475" s="420"/>
      <c r="K475" s="420"/>
      <c r="L475" s="420"/>
      <c r="M475" s="420"/>
      <c r="N475" s="420"/>
      <c r="O475" s="420"/>
      <c r="P475" s="420"/>
      <c r="Q475" s="420"/>
      <c r="R475" s="420"/>
      <c r="S475" s="420"/>
      <c r="T475" s="420"/>
      <c r="U475" s="420"/>
      <c r="V475" s="420"/>
      <c r="W475" s="420"/>
      <c r="X475" s="420"/>
      <c r="Y475" s="420"/>
      <c r="Z475" s="420"/>
      <c r="AA475" s="420"/>
    </row>
    <row r="476" spans="2:27">
      <c r="B476" s="420"/>
      <c r="C476" s="420"/>
      <c r="D476" s="420"/>
      <c r="E476" s="421"/>
      <c r="F476" s="420"/>
      <c r="G476" s="420"/>
      <c r="H476" s="420"/>
      <c r="I476" s="420"/>
      <c r="J476" s="420"/>
      <c r="K476" s="420"/>
      <c r="L476" s="420"/>
      <c r="M476" s="420"/>
      <c r="N476" s="420"/>
      <c r="O476" s="420"/>
      <c r="P476" s="420"/>
      <c r="Q476" s="420"/>
      <c r="R476" s="420"/>
      <c r="S476" s="420"/>
      <c r="T476" s="420"/>
      <c r="U476" s="420"/>
      <c r="V476" s="420"/>
      <c r="W476" s="420"/>
      <c r="X476" s="420"/>
      <c r="Y476" s="420"/>
      <c r="Z476" s="420"/>
      <c r="AA476" s="420"/>
    </row>
    <row r="477" spans="2:27">
      <c r="B477" s="420"/>
      <c r="C477" s="420"/>
      <c r="D477" s="420"/>
      <c r="E477" s="421"/>
      <c r="F477" s="420"/>
      <c r="G477" s="420"/>
      <c r="H477" s="420"/>
      <c r="I477" s="420"/>
      <c r="J477" s="420"/>
      <c r="K477" s="420"/>
      <c r="L477" s="420"/>
      <c r="M477" s="420"/>
      <c r="N477" s="420"/>
      <c r="O477" s="420"/>
      <c r="P477" s="420"/>
      <c r="Q477" s="420"/>
      <c r="R477" s="420"/>
      <c r="S477" s="420"/>
      <c r="T477" s="420"/>
      <c r="U477" s="420"/>
      <c r="V477" s="420"/>
      <c r="W477" s="420"/>
      <c r="X477" s="420"/>
      <c r="Y477" s="420"/>
      <c r="Z477" s="420"/>
      <c r="AA477" s="420"/>
    </row>
    <row r="478" spans="2:27">
      <c r="B478" s="420"/>
      <c r="C478" s="420"/>
      <c r="D478" s="420"/>
      <c r="E478" s="421"/>
      <c r="F478" s="420"/>
      <c r="G478" s="420"/>
      <c r="H478" s="420"/>
      <c r="I478" s="420"/>
      <c r="J478" s="420"/>
      <c r="K478" s="420"/>
      <c r="L478" s="420"/>
      <c r="M478" s="420"/>
      <c r="N478" s="420"/>
      <c r="O478" s="420"/>
      <c r="P478" s="420"/>
      <c r="Q478" s="420"/>
      <c r="R478" s="420"/>
      <c r="S478" s="420"/>
      <c r="T478" s="420"/>
      <c r="U478" s="420"/>
      <c r="V478" s="420"/>
      <c r="W478" s="420"/>
      <c r="X478" s="420"/>
      <c r="Y478" s="420"/>
      <c r="Z478" s="420"/>
      <c r="AA478" s="420"/>
    </row>
    <row r="479" spans="2:27">
      <c r="B479" s="420"/>
      <c r="C479" s="420"/>
      <c r="D479" s="420"/>
      <c r="E479" s="421"/>
      <c r="F479" s="420"/>
      <c r="G479" s="420"/>
      <c r="H479" s="420"/>
      <c r="I479" s="420"/>
      <c r="J479" s="420"/>
      <c r="K479" s="420"/>
      <c r="L479" s="420"/>
      <c r="M479" s="420"/>
      <c r="N479" s="420"/>
      <c r="O479" s="420"/>
      <c r="P479" s="420"/>
      <c r="Q479" s="420"/>
      <c r="R479" s="420"/>
      <c r="S479" s="420"/>
      <c r="T479" s="420"/>
      <c r="U479" s="420"/>
      <c r="V479" s="420"/>
      <c r="W479" s="420"/>
      <c r="X479" s="420"/>
      <c r="Y479" s="420"/>
      <c r="Z479" s="420"/>
      <c r="AA479" s="420"/>
    </row>
    <row r="480" spans="2:27">
      <c r="B480" s="420"/>
      <c r="C480" s="420"/>
      <c r="D480" s="420"/>
      <c r="E480" s="421"/>
      <c r="F480" s="420"/>
      <c r="G480" s="420"/>
      <c r="H480" s="420"/>
      <c r="I480" s="420"/>
      <c r="J480" s="420"/>
      <c r="K480" s="420"/>
      <c r="L480" s="420"/>
      <c r="M480" s="420"/>
      <c r="N480" s="420"/>
      <c r="O480" s="420"/>
      <c r="P480" s="420"/>
      <c r="Q480" s="420"/>
      <c r="R480" s="420"/>
      <c r="S480" s="420"/>
      <c r="T480" s="420"/>
      <c r="U480" s="420"/>
      <c r="V480" s="420"/>
      <c r="W480" s="420"/>
      <c r="X480" s="420"/>
      <c r="Y480" s="420"/>
      <c r="Z480" s="420"/>
      <c r="AA480" s="420"/>
    </row>
    <row r="481" spans="2:27">
      <c r="B481" s="420"/>
      <c r="C481" s="420"/>
      <c r="D481" s="420"/>
      <c r="E481" s="421"/>
      <c r="F481" s="420"/>
      <c r="G481" s="420"/>
      <c r="H481" s="420"/>
      <c r="I481" s="420"/>
      <c r="J481" s="420"/>
      <c r="K481" s="420"/>
      <c r="L481" s="420"/>
      <c r="M481" s="420"/>
      <c r="N481" s="420"/>
      <c r="O481" s="420"/>
      <c r="P481" s="420"/>
      <c r="Q481" s="420"/>
      <c r="R481" s="420"/>
      <c r="S481" s="420"/>
      <c r="T481" s="420"/>
      <c r="U481" s="420"/>
      <c r="V481" s="420"/>
      <c r="W481" s="420"/>
      <c r="X481" s="420"/>
      <c r="Y481" s="420"/>
      <c r="Z481" s="420"/>
      <c r="AA481" s="420"/>
    </row>
    <row r="482" spans="2:27">
      <c r="B482" s="420"/>
      <c r="C482" s="420"/>
      <c r="D482" s="420"/>
      <c r="E482" s="421"/>
      <c r="F482" s="420"/>
      <c r="G482" s="420"/>
      <c r="H482" s="420"/>
      <c r="I482" s="420"/>
      <c r="J482" s="420"/>
      <c r="K482" s="420"/>
      <c r="L482" s="420"/>
      <c r="M482" s="420"/>
      <c r="N482" s="420"/>
      <c r="O482" s="420"/>
      <c r="P482" s="420"/>
      <c r="Q482" s="420"/>
      <c r="R482" s="420"/>
      <c r="S482" s="420"/>
      <c r="T482" s="420"/>
      <c r="U482" s="420"/>
      <c r="V482" s="420"/>
      <c r="W482" s="420"/>
      <c r="X482" s="420"/>
      <c r="Y482" s="420"/>
      <c r="Z482" s="420"/>
      <c r="AA482" s="420"/>
    </row>
    <row r="483" spans="2:27">
      <c r="B483" s="420"/>
      <c r="C483" s="420"/>
      <c r="D483" s="420"/>
      <c r="E483" s="421"/>
      <c r="F483" s="420"/>
      <c r="G483" s="420"/>
      <c r="H483" s="420"/>
      <c r="I483" s="420"/>
      <c r="J483" s="420"/>
      <c r="K483" s="420"/>
      <c r="L483" s="420"/>
      <c r="M483" s="420"/>
      <c r="N483" s="420"/>
      <c r="O483" s="420"/>
      <c r="P483" s="420"/>
      <c r="Q483" s="420"/>
      <c r="R483" s="420"/>
      <c r="S483" s="420"/>
      <c r="T483" s="420"/>
      <c r="U483" s="420"/>
      <c r="V483" s="420"/>
      <c r="W483" s="420"/>
      <c r="X483" s="420"/>
      <c r="Y483" s="420"/>
      <c r="Z483" s="420"/>
      <c r="AA483" s="420"/>
    </row>
    <row r="484" spans="2:27">
      <c r="B484" s="420"/>
      <c r="C484" s="420"/>
      <c r="D484" s="420"/>
      <c r="E484" s="421"/>
      <c r="F484" s="420"/>
      <c r="G484" s="420"/>
      <c r="H484" s="420"/>
      <c r="I484" s="420"/>
      <c r="J484" s="420"/>
      <c r="K484" s="420"/>
      <c r="L484" s="420"/>
      <c r="M484" s="420"/>
      <c r="N484" s="420"/>
      <c r="O484" s="420"/>
      <c r="P484" s="420"/>
      <c r="Q484" s="420"/>
      <c r="R484" s="420"/>
      <c r="S484" s="420"/>
      <c r="T484" s="420"/>
      <c r="U484" s="420"/>
      <c r="V484" s="420"/>
      <c r="W484" s="420"/>
      <c r="X484" s="420"/>
      <c r="Y484" s="420"/>
      <c r="Z484" s="420"/>
      <c r="AA484" s="420"/>
    </row>
    <row r="485" spans="2:27">
      <c r="B485" s="420"/>
      <c r="C485" s="420"/>
      <c r="D485" s="420"/>
      <c r="E485" s="421"/>
      <c r="F485" s="420"/>
      <c r="G485" s="420"/>
      <c r="H485" s="420"/>
      <c r="I485" s="420"/>
      <c r="J485" s="420"/>
      <c r="K485" s="420"/>
      <c r="L485" s="420"/>
      <c r="M485" s="420"/>
      <c r="N485" s="420"/>
      <c r="O485" s="420"/>
      <c r="P485" s="420"/>
      <c r="Q485" s="420"/>
      <c r="R485" s="420"/>
      <c r="S485" s="420"/>
      <c r="T485" s="420"/>
      <c r="U485" s="420"/>
      <c r="V485" s="420"/>
      <c r="W485" s="420"/>
      <c r="X485" s="420"/>
      <c r="Y485" s="420"/>
      <c r="Z485" s="420"/>
      <c r="AA485" s="420"/>
    </row>
    <row r="486" spans="2:27">
      <c r="B486" s="420"/>
      <c r="C486" s="420"/>
      <c r="D486" s="420"/>
      <c r="E486" s="421"/>
      <c r="F486" s="420"/>
      <c r="G486" s="420"/>
      <c r="H486" s="420"/>
      <c r="I486" s="420"/>
      <c r="J486" s="420"/>
      <c r="K486" s="420"/>
      <c r="L486" s="420"/>
      <c r="M486" s="420"/>
      <c r="N486" s="420"/>
      <c r="O486" s="420"/>
      <c r="P486" s="420"/>
      <c r="Q486" s="420"/>
      <c r="R486" s="420"/>
      <c r="S486" s="420"/>
      <c r="T486" s="420"/>
      <c r="U486" s="420"/>
      <c r="V486" s="420"/>
      <c r="W486" s="420"/>
      <c r="X486" s="420"/>
      <c r="Y486" s="420"/>
      <c r="Z486" s="420"/>
      <c r="AA486" s="420"/>
    </row>
    <row r="487" spans="2:27">
      <c r="B487" s="420"/>
      <c r="C487" s="420"/>
      <c r="D487" s="420"/>
      <c r="E487" s="421"/>
      <c r="F487" s="420"/>
      <c r="G487" s="420"/>
      <c r="H487" s="420"/>
      <c r="I487" s="420"/>
      <c r="J487" s="420"/>
      <c r="K487" s="420"/>
      <c r="L487" s="420"/>
      <c r="M487" s="420"/>
      <c r="N487" s="420"/>
      <c r="O487" s="420"/>
      <c r="P487" s="420"/>
      <c r="Q487" s="420"/>
      <c r="R487" s="420"/>
      <c r="S487" s="420"/>
      <c r="T487" s="420"/>
      <c r="U487" s="420"/>
      <c r="V487" s="420"/>
      <c r="W487" s="420"/>
      <c r="X487" s="420"/>
      <c r="Y487" s="420"/>
      <c r="Z487" s="420"/>
      <c r="AA487" s="420"/>
    </row>
    <row r="488" spans="2:27">
      <c r="B488" s="420"/>
      <c r="C488" s="420"/>
      <c r="D488" s="420"/>
      <c r="E488" s="421"/>
      <c r="F488" s="420"/>
      <c r="G488" s="420"/>
      <c r="H488" s="420"/>
      <c r="I488" s="420"/>
      <c r="J488" s="420"/>
      <c r="K488" s="420"/>
      <c r="L488" s="420"/>
      <c r="M488" s="420"/>
      <c r="N488" s="420"/>
      <c r="O488" s="420"/>
      <c r="P488" s="420"/>
      <c r="Q488" s="420"/>
      <c r="R488" s="420"/>
      <c r="S488" s="420"/>
      <c r="T488" s="420"/>
      <c r="U488" s="420"/>
      <c r="V488" s="420"/>
      <c r="W488" s="420"/>
      <c r="X488" s="420"/>
      <c r="Y488" s="420"/>
      <c r="Z488" s="420"/>
      <c r="AA488" s="420"/>
    </row>
    <row r="489" spans="2:27">
      <c r="B489" s="420"/>
      <c r="C489" s="420"/>
      <c r="D489" s="420"/>
      <c r="E489" s="421"/>
      <c r="F489" s="420"/>
      <c r="G489" s="420"/>
      <c r="H489" s="420"/>
      <c r="I489" s="420"/>
      <c r="J489" s="420"/>
      <c r="K489" s="420"/>
      <c r="L489" s="420"/>
      <c r="M489" s="420"/>
      <c r="N489" s="420"/>
      <c r="O489" s="420"/>
      <c r="P489" s="420"/>
      <c r="Q489" s="420"/>
      <c r="R489" s="420"/>
      <c r="S489" s="420"/>
      <c r="T489" s="420"/>
      <c r="U489" s="420"/>
      <c r="V489" s="420"/>
      <c r="W489" s="420"/>
      <c r="X489" s="420"/>
      <c r="Y489" s="420"/>
      <c r="Z489" s="420"/>
      <c r="AA489" s="420"/>
    </row>
    <row r="490" spans="2:27">
      <c r="B490" s="420"/>
      <c r="C490" s="420"/>
      <c r="D490" s="420"/>
      <c r="E490" s="421"/>
      <c r="F490" s="420"/>
      <c r="G490" s="420"/>
      <c r="H490" s="420"/>
      <c r="I490" s="420"/>
      <c r="J490" s="420"/>
      <c r="K490" s="420"/>
      <c r="L490" s="420"/>
      <c r="M490" s="420"/>
      <c r="N490" s="420"/>
      <c r="O490" s="420"/>
      <c r="P490" s="420"/>
      <c r="Q490" s="420"/>
      <c r="R490" s="420"/>
      <c r="S490" s="420"/>
      <c r="T490" s="420"/>
      <c r="U490" s="420"/>
      <c r="V490" s="420"/>
      <c r="W490" s="420"/>
      <c r="X490" s="420"/>
      <c r="Y490" s="420"/>
      <c r="Z490" s="420"/>
      <c r="AA490" s="420"/>
    </row>
    <row r="491" spans="2:27">
      <c r="B491" s="420"/>
      <c r="C491" s="420"/>
      <c r="D491" s="420"/>
      <c r="E491" s="421"/>
      <c r="F491" s="420"/>
      <c r="G491" s="420"/>
      <c r="H491" s="420"/>
      <c r="I491" s="420"/>
      <c r="J491" s="420"/>
      <c r="K491" s="420"/>
      <c r="L491" s="420"/>
      <c r="M491" s="420"/>
      <c r="N491" s="420"/>
      <c r="O491" s="420"/>
      <c r="P491" s="420"/>
      <c r="Q491" s="420"/>
      <c r="R491" s="420"/>
      <c r="S491" s="420"/>
      <c r="T491" s="420"/>
      <c r="U491" s="420"/>
      <c r="V491" s="420"/>
      <c r="W491" s="420"/>
      <c r="X491" s="420"/>
      <c r="Y491" s="420"/>
      <c r="Z491" s="420"/>
      <c r="AA491" s="420"/>
    </row>
    <row r="492" spans="2:27">
      <c r="B492" s="420"/>
      <c r="C492" s="420"/>
      <c r="D492" s="420"/>
      <c r="E492" s="421"/>
      <c r="F492" s="420"/>
      <c r="G492" s="420"/>
      <c r="H492" s="420"/>
      <c r="I492" s="420"/>
      <c r="J492" s="420"/>
      <c r="K492" s="420"/>
      <c r="L492" s="420"/>
      <c r="M492" s="420"/>
      <c r="N492" s="420"/>
      <c r="O492" s="420"/>
      <c r="P492" s="420"/>
      <c r="Q492" s="420"/>
      <c r="R492" s="420"/>
      <c r="S492" s="420"/>
      <c r="T492" s="420"/>
      <c r="U492" s="420"/>
      <c r="V492" s="420"/>
      <c r="W492" s="420"/>
      <c r="X492" s="420"/>
      <c r="Y492" s="420"/>
      <c r="Z492" s="420"/>
      <c r="AA492" s="420"/>
    </row>
    <row r="493" spans="2:27">
      <c r="B493" s="420"/>
      <c r="C493" s="420"/>
      <c r="D493" s="420"/>
      <c r="E493" s="421"/>
      <c r="F493" s="420"/>
      <c r="G493" s="420"/>
      <c r="H493" s="420"/>
      <c r="I493" s="420"/>
      <c r="J493" s="420"/>
      <c r="K493" s="420"/>
      <c r="L493" s="420"/>
      <c r="M493" s="420"/>
      <c r="N493" s="420"/>
      <c r="O493" s="420"/>
      <c r="P493" s="420"/>
      <c r="Q493" s="420"/>
      <c r="R493" s="420"/>
      <c r="S493" s="420"/>
      <c r="T493" s="420"/>
      <c r="U493" s="420"/>
      <c r="V493" s="420"/>
      <c r="W493" s="420"/>
      <c r="X493" s="420"/>
      <c r="Y493" s="420"/>
      <c r="Z493" s="420"/>
      <c r="AA493" s="420"/>
    </row>
    <row r="494" spans="2:27">
      <c r="B494" s="420"/>
      <c r="C494" s="420"/>
      <c r="D494" s="420"/>
      <c r="E494" s="421"/>
      <c r="F494" s="420"/>
      <c r="G494" s="420"/>
      <c r="H494" s="420"/>
      <c r="I494" s="420"/>
      <c r="J494" s="420"/>
      <c r="K494" s="420"/>
      <c r="L494" s="420"/>
      <c r="M494" s="420"/>
      <c r="N494" s="420"/>
      <c r="O494" s="420"/>
      <c r="P494" s="420"/>
      <c r="Q494" s="420"/>
      <c r="R494" s="420"/>
      <c r="S494" s="420"/>
      <c r="T494" s="420"/>
      <c r="U494" s="420"/>
      <c r="V494" s="420"/>
      <c r="W494" s="420"/>
      <c r="X494" s="420"/>
      <c r="Y494" s="420"/>
      <c r="Z494" s="420"/>
      <c r="AA494" s="420"/>
    </row>
    <row r="495" spans="2:27">
      <c r="B495" s="420"/>
      <c r="C495" s="420"/>
      <c r="D495" s="420"/>
      <c r="E495" s="421"/>
      <c r="F495" s="420"/>
      <c r="G495" s="420"/>
      <c r="H495" s="420"/>
      <c r="I495" s="420"/>
      <c r="J495" s="420"/>
      <c r="K495" s="420"/>
      <c r="L495" s="420"/>
      <c r="M495" s="420"/>
      <c r="N495" s="420"/>
      <c r="O495" s="420"/>
      <c r="P495" s="420"/>
      <c r="Q495" s="420"/>
      <c r="R495" s="420"/>
      <c r="S495" s="420"/>
      <c r="T495" s="420"/>
      <c r="U495" s="420"/>
      <c r="V495" s="420"/>
      <c r="W495" s="420"/>
      <c r="X495" s="420"/>
      <c r="Y495" s="420"/>
      <c r="Z495" s="420"/>
      <c r="AA495" s="420"/>
    </row>
    <row r="496" spans="2:27">
      <c r="B496" s="420"/>
      <c r="C496" s="420"/>
      <c r="D496" s="420"/>
      <c r="E496" s="421"/>
      <c r="F496" s="420"/>
      <c r="G496" s="420"/>
      <c r="H496" s="420"/>
      <c r="I496" s="420"/>
      <c r="J496" s="420"/>
      <c r="K496" s="420"/>
      <c r="L496" s="420"/>
      <c r="M496" s="420"/>
      <c r="N496" s="420"/>
      <c r="O496" s="420"/>
      <c r="P496" s="420"/>
      <c r="Q496" s="420"/>
      <c r="R496" s="420"/>
      <c r="S496" s="420"/>
      <c r="T496" s="420"/>
      <c r="U496" s="420"/>
      <c r="V496" s="420"/>
      <c r="W496" s="420"/>
      <c r="X496" s="420"/>
      <c r="Y496" s="420"/>
      <c r="Z496" s="420"/>
      <c r="AA496" s="420"/>
    </row>
    <row r="497" spans="2:27">
      <c r="B497" s="420"/>
      <c r="C497" s="420"/>
      <c r="D497" s="420"/>
      <c r="E497" s="421"/>
      <c r="F497" s="420"/>
      <c r="G497" s="420"/>
      <c r="H497" s="420"/>
      <c r="I497" s="420"/>
      <c r="J497" s="420"/>
      <c r="K497" s="420"/>
      <c r="L497" s="420"/>
      <c r="M497" s="420"/>
      <c r="N497" s="420"/>
      <c r="O497" s="420"/>
      <c r="P497" s="420"/>
      <c r="Q497" s="420"/>
      <c r="R497" s="420"/>
      <c r="S497" s="420"/>
      <c r="T497" s="420"/>
      <c r="U497" s="420"/>
      <c r="V497" s="420"/>
      <c r="W497" s="420"/>
      <c r="X497" s="420"/>
      <c r="Y497" s="420"/>
      <c r="Z497" s="420"/>
      <c r="AA497" s="420"/>
    </row>
    <row r="498" spans="2:27">
      <c r="B498" s="420"/>
      <c r="C498" s="420"/>
      <c r="D498" s="420"/>
      <c r="E498" s="421"/>
      <c r="F498" s="420"/>
      <c r="G498" s="420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  <c r="R498" s="420"/>
      <c r="S498" s="420"/>
      <c r="T498" s="420"/>
      <c r="U498" s="420"/>
      <c r="V498" s="420"/>
      <c r="W498" s="420"/>
      <c r="X498" s="420"/>
      <c r="Y498" s="420"/>
      <c r="Z498" s="420"/>
      <c r="AA498" s="420"/>
    </row>
    <row r="499" spans="2:27">
      <c r="B499" s="420"/>
      <c r="C499" s="420"/>
      <c r="D499" s="420"/>
      <c r="E499" s="421"/>
      <c r="F499" s="420"/>
      <c r="G499" s="420"/>
      <c r="H499" s="420"/>
      <c r="I499" s="420"/>
      <c r="J499" s="420"/>
      <c r="K499" s="420"/>
      <c r="L499" s="420"/>
      <c r="M499" s="420"/>
      <c r="N499" s="420"/>
      <c r="O499" s="420"/>
      <c r="P499" s="420"/>
      <c r="Q499" s="420"/>
      <c r="R499" s="420"/>
      <c r="S499" s="420"/>
      <c r="T499" s="420"/>
      <c r="U499" s="420"/>
      <c r="V499" s="420"/>
      <c r="W499" s="420"/>
      <c r="X499" s="420"/>
      <c r="Y499" s="420"/>
      <c r="Z499" s="420"/>
      <c r="AA499" s="420"/>
    </row>
    <row r="500" spans="2:27">
      <c r="B500" s="420"/>
      <c r="C500" s="420"/>
      <c r="D500" s="420"/>
      <c r="E500" s="421"/>
      <c r="F500" s="420"/>
      <c r="G500" s="420"/>
      <c r="H500" s="420"/>
      <c r="I500" s="420"/>
      <c r="J500" s="420"/>
      <c r="K500" s="420"/>
      <c r="L500" s="420"/>
      <c r="M500" s="420"/>
      <c r="N500" s="420"/>
      <c r="O500" s="420"/>
      <c r="P500" s="420"/>
      <c r="Q500" s="420"/>
      <c r="R500" s="420"/>
      <c r="S500" s="420"/>
      <c r="T500" s="420"/>
      <c r="U500" s="420"/>
      <c r="V500" s="420"/>
      <c r="W500" s="420"/>
      <c r="X500" s="420"/>
      <c r="Y500" s="420"/>
      <c r="Z500" s="420"/>
      <c r="AA500" s="420"/>
    </row>
    <row r="501" spans="2:27">
      <c r="B501" s="420"/>
      <c r="C501" s="420"/>
      <c r="D501" s="420"/>
      <c r="E501" s="421"/>
      <c r="F501" s="420"/>
      <c r="G501" s="420"/>
      <c r="H501" s="420"/>
      <c r="I501" s="420"/>
      <c r="J501" s="420"/>
      <c r="K501" s="420"/>
      <c r="L501" s="420"/>
      <c r="M501" s="420"/>
      <c r="N501" s="420"/>
      <c r="O501" s="420"/>
      <c r="P501" s="420"/>
      <c r="Q501" s="420"/>
      <c r="R501" s="420"/>
      <c r="S501" s="420"/>
      <c r="T501" s="420"/>
      <c r="U501" s="420"/>
      <c r="V501" s="420"/>
      <c r="W501" s="420"/>
      <c r="X501" s="420"/>
      <c r="Y501" s="420"/>
      <c r="Z501" s="420"/>
      <c r="AA501" s="420"/>
    </row>
    <row r="502" spans="2:27">
      <c r="B502" s="420"/>
      <c r="C502" s="420"/>
      <c r="D502" s="420"/>
      <c r="E502" s="421"/>
      <c r="F502" s="420"/>
      <c r="G502" s="420"/>
      <c r="H502" s="420"/>
      <c r="I502" s="420"/>
      <c r="J502" s="420"/>
      <c r="K502" s="420"/>
      <c r="L502" s="420"/>
      <c r="M502" s="420"/>
      <c r="N502" s="420"/>
      <c r="O502" s="420"/>
      <c r="P502" s="420"/>
      <c r="Q502" s="420"/>
      <c r="R502" s="420"/>
      <c r="S502" s="420"/>
      <c r="T502" s="420"/>
      <c r="U502" s="420"/>
      <c r="V502" s="420"/>
      <c r="W502" s="420"/>
      <c r="X502" s="420"/>
      <c r="Y502" s="420"/>
      <c r="Z502" s="420"/>
      <c r="AA502" s="420"/>
    </row>
    <row r="503" spans="2:27">
      <c r="B503" s="420"/>
      <c r="C503" s="420"/>
      <c r="D503" s="420"/>
      <c r="E503" s="421"/>
      <c r="F503" s="420"/>
      <c r="G503" s="420"/>
      <c r="H503" s="420"/>
      <c r="I503" s="420"/>
      <c r="J503" s="420"/>
      <c r="K503" s="420"/>
      <c r="L503" s="420"/>
      <c r="M503" s="420"/>
      <c r="N503" s="420"/>
      <c r="O503" s="420"/>
      <c r="P503" s="420"/>
      <c r="Q503" s="420"/>
      <c r="R503" s="420"/>
      <c r="S503" s="420"/>
      <c r="T503" s="420"/>
      <c r="U503" s="420"/>
      <c r="V503" s="420"/>
      <c r="W503" s="420"/>
      <c r="X503" s="420"/>
      <c r="Y503" s="420"/>
      <c r="Z503" s="420"/>
      <c r="AA503" s="420"/>
    </row>
    <row r="504" spans="2:27">
      <c r="B504" s="420"/>
      <c r="C504" s="420"/>
      <c r="D504" s="420"/>
      <c r="E504" s="421"/>
      <c r="F504" s="420"/>
      <c r="G504" s="420"/>
      <c r="H504" s="420"/>
      <c r="I504" s="420"/>
      <c r="J504" s="420"/>
      <c r="K504" s="420"/>
      <c r="L504" s="420"/>
      <c r="M504" s="420"/>
      <c r="N504" s="420"/>
      <c r="O504" s="420"/>
      <c r="P504" s="420"/>
      <c r="Q504" s="420"/>
      <c r="R504" s="420"/>
      <c r="S504" s="420"/>
      <c r="T504" s="420"/>
      <c r="U504" s="420"/>
      <c r="V504" s="420"/>
      <c r="W504" s="420"/>
      <c r="X504" s="420"/>
      <c r="Y504" s="420"/>
      <c r="Z504" s="420"/>
      <c r="AA504" s="420"/>
    </row>
    <row r="505" spans="2:27">
      <c r="B505" s="420"/>
      <c r="C505" s="420"/>
      <c r="D505" s="420"/>
      <c r="E505" s="421"/>
      <c r="F505" s="420"/>
      <c r="G505" s="420"/>
      <c r="H505" s="420"/>
      <c r="I505" s="420"/>
      <c r="J505" s="420"/>
      <c r="K505" s="420"/>
      <c r="L505" s="420"/>
      <c r="M505" s="420"/>
      <c r="N505" s="420"/>
      <c r="O505" s="420"/>
      <c r="P505" s="420"/>
      <c r="Q505" s="420"/>
      <c r="R505" s="420"/>
      <c r="S505" s="420"/>
      <c r="T505" s="420"/>
      <c r="U505" s="420"/>
      <c r="V505" s="420"/>
      <c r="W505" s="420"/>
      <c r="X505" s="420"/>
      <c r="Y505" s="420"/>
      <c r="Z505" s="420"/>
      <c r="AA505" s="420"/>
    </row>
    <row r="506" spans="2:27">
      <c r="B506" s="420"/>
      <c r="C506" s="420"/>
      <c r="D506" s="420"/>
      <c r="E506" s="421"/>
      <c r="F506" s="420"/>
      <c r="G506" s="420"/>
      <c r="H506" s="420"/>
      <c r="I506" s="420"/>
      <c r="J506" s="420"/>
      <c r="K506" s="420"/>
      <c r="L506" s="420"/>
      <c r="M506" s="420"/>
      <c r="N506" s="420"/>
      <c r="O506" s="420"/>
      <c r="P506" s="420"/>
      <c r="Q506" s="420"/>
      <c r="R506" s="420"/>
      <c r="S506" s="420"/>
      <c r="T506" s="420"/>
      <c r="U506" s="420"/>
      <c r="V506" s="420"/>
      <c r="W506" s="420"/>
      <c r="X506" s="420"/>
      <c r="Y506" s="420"/>
      <c r="Z506" s="420"/>
      <c r="AA506" s="420"/>
    </row>
    <row r="507" spans="2:27">
      <c r="B507" s="420"/>
      <c r="C507" s="420"/>
      <c r="D507" s="420"/>
      <c r="E507" s="421"/>
      <c r="F507" s="420"/>
      <c r="G507" s="420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  <c r="R507" s="420"/>
      <c r="S507" s="420"/>
      <c r="T507" s="420"/>
      <c r="U507" s="420"/>
      <c r="V507" s="420"/>
      <c r="W507" s="420"/>
      <c r="X507" s="420"/>
      <c r="Y507" s="420"/>
      <c r="Z507" s="420"/>
      <c r="AA507" s="420"/>
    </row>
    <row r="508" spans="2:27">
      <c r="B508" s="420"/>
      <c r="C508" s="420"/>
      <c r="D508" s="420"/>
      <c r="E508" s="421"/>
      <c r="F508" s="420"/>
      <c r="G508" s="420"/>
      <c r="H508" s="420"/>
      <c r="I508" s="420"/>
      <c r="J508" s="420"/>
      <c r="K508" s="420"/>
      <c r="L508" s="420"/>
      <c r="M508" s="420"/>
      <c r="N508" s="420"/>
      <c r="O508" s="420"/>
      <c r="P508" s="420"/>
      <c r="Q508" s="420"/>
      <c r="R508" s="420"/>
      <c r="S508" s="420"/>
      <c r="T508" s="420"/>
      <c r="U508" s="420"/>
      <c r="V508" s="420"/>
      <c r="W508" s="420"/>
      <c r="X508" s="420"/>
      <c r="Y508" s="420"/>
      <c r="Z508" s="420"/>
      <c r="AA508" s="420"/>
    </row>
    <row r="509" spans="2:27">
      <c r="B509" s="420"/>
      <c r="C509" s="420"/>
      <c r="D509" s="420"/>
      <c r="E509" s="421"/>
      <c r="F509" s="420"/>
      <c r="G509" s="420"/>
      <c r="H509" s="420"/>
      <c r="I509" s="420"/>
      <c r="J509" s="420"/>
      <c r="K509" s="420"/>
      <c r="L509" s="420"/>
      <c r="M509" s="420"/>
      <c r="N509" s="420"/>
      <c r="O509" s="420"/>
      <c r="P509" s="420"/>
      <c r="Q509" s="420"/>
      <c r="R509" s="420"/>
      <c r="S509" s="420"/>
      <c r="T509" s="420"/>
      <c r="U509" s="420"/>
      <c r="V509" s="420"/>
      <c r="W509" s="420"/>
      <c r="X509" s="420"/>
      <c r="Y509" s="420"/>
      <c r="Z509" s="420"/>
      <c r="AA509" s="420"/>
    </row>
    <row r="510" spans="2:27">
      <c r="B510" s="420"/>
      <c r="C510" s="420"/>
      <c r="D510" s="420"/>
      <c r="E510" s="421"/>
      <c r="F510" s="420"/>
      <c r="G510" s="420"/>
      <c r="H510" s="420"/>
      <c r="I510" s="420"/>
      <c r="J510" s="420"/>
      <c r="K510" s="420"/>
      <c r="L510" s="420"/>
      <c r="M510" s="420"/>
      <c r="N510" s="420"/>
      <c r="O510" s="420"/>
      <c r="P510" s="420"/>
      <c r="Q510" s="420"/>
      <c r="R510" s="420"/>
      <c r="S510" s="420"/>
      <c r="T510" s="420"/>
      <c r="U510" s="420"/>
      <c r="V510" s="420"/>
      <c r="W510" s="420"/>
      <c r="X510" s="420"/>
      <c r="Y510" s="420"/>
      <c r="Z510" s="420"/>
      <c r="AA510" s="420"/>
    </row>
    <row r="511" spans="2:27">
      <c r="B511" s="420"/>
      <c r="C511" s="420"/>
      <c r="D511" s="420"/>
      <c r="E511" s="421"/>
      <c r="F511" s="420"/>
      <c r="G511" s="420"/>
      <c r="H511" s="420"/>
      <c r="I511" s="420"/>
      <c r="J511" s="420"/>
      <c r="K511" s="420"/>
      <c r="L511" s="420"/>
      <c r="M511" s="420"/>
      <c r="N511" s="420"/>
      <c r="O511" s="420"/>
      <c r="P511" s="420"/>
      <c r="Q511" s="420"/>
      <c r="R511" s="420"/>
      <c r="S511" s="420"/>
      <c r="T511" s="420"/>
      <c r="U511" s="420"/>
      <c r="V511" s="420"/>
      <c r="W511" s="420"/>
      <c r="X511" s="420"/>
      <c r="Y511" s="420"/>
      <c r="Z511" s="420"/>
      <c r="AA511" s="420"/>
    </row>
    <row r="512" spans="2:27">
      <c r="B512" s="420"/>
      <c r="C512" s="420"/>
      <c r="D512" s="420"/>
      <c r="E512" s="421"/>
      <c r="F512" s="420"/>
      <c r="G512" s="420"/>
      <c r="H512" s="420"/>
      <c r="I512" s="420"/>
      <c r="J512" s="420"/>
      <c r="K512" s="420"/>
      <c r="L512" s="420"/>
      <c r="M512" s="420"/>
      <c r="N512" s="420"/>
      <c r="O512" s="420"/>
      <c r="P512" s="420"/>
      <c r="Q512" s="420"/>
      <c r="R512" s="420"/>
      <c r="S512" s="420"/>
      <c r="T512" s="420"/>
      <c r="U512" s="420"/>
      <c r="V512" s="420"/>
      <c r="W512" s="420"/>
      <c r="X512" s="420"/>
      <c r="Y512" s="420"/>
      <c r="Z512" s="420"/>
      <c r="AA512" s="420"/>
    </row>
    <row r="513" spans="2:27">
      <c r="B513" s="420"/>
      <c r="C513" s="420"/>
      <c r="D513" s="420"/>
      <c r="E513" s="421"/>
      <c r="F513" s="420"/>
      <c r="G513" s="420"/>
      <c r="H513" s="420"/>
      <c r="I513" s="420"/>
      <c r="J513" s="420"/>
      <c r="K513" s="420"/>
      <c r="L513" s="420"/>
      <c r="M513" s="420"/>
      <c r="N513" s="420"/>
      <c r="O513" s="420"/>
      <c r="P513" s="420"/>
      <c r="Q513" s="420"/>
      <c r="R513" s="420"/>
      <c r="S513" s="420"/>
      <c r="T513" s="420"/>
      <c r="U513" s="420"/>
      <c r="V513" s="420"/>
      <c r="W513" s="420"/>
      <c r="X513" s="420"/>
      <c r="Y513" s="420"/>
      <c r="Z513" s="420"/>
      <c r="AA513" s="420"/>
    </row>
    <row r="514" spans="2:27">
      <c r="B514" s="420"/>
      <c r="C514" s="420"/>
      <c r="D514" s="420"/>
      <c r="E514" s="421"/>
      <c r="F514" s="420"/>
      <c r="G514" s="420"/>
      <c r="H514" s="420"/>
      <c r="I514" s="420"/>
      <c r="J514" s="420"/>
      <c r="K514" s="420"/>
      <c r="L514" s="420"/>
      <c r="M514" s="420"/>
      <c r="N514" s="420"/>
      <c r="O514" s="420"/>
      <c r="P514" s="420"/>
      <c r="Q514" s="420"/>
      <c r="R514" s="420"/>
      <c r="S514" s="420"/>
      <c r="T514" s="420"/>
      <c r="U514" s="420"/>
      <c r="V514" s="420"/>
      <c r="W514" s="420"/>
      <c r="X514" s="420"/>
      <c r="Y514" s="420"/>
      <c r="Z514" s="420"/>
      <c r="AA514" s="420"/>
    </row>
    <row r="515" spans="2:27">
      <c r="B515" s="420"/>
      <c r="C515" s="420"/>
      <c r="D515" s="420"/>
      <c r="E515" s="421"/>
      <c r="F515" s="420"/>
      <c r="G515" s="420"/>
      <c r="H515" s="420"/>
      <c r="I515" s="420"/>
      <c r="J515" s="420"/>
      <c r="K515" s="420"/>
      <c r="L515" s="420"/>
      <c r="M515" s="420"/>
      <c r="N515" s="420"/>
      <c r="O515" s="420"/>
      <c r="P515" s="420"/>
      <c r="Q515" s="420"/>
      <c r="R515" s="420"/>
      <c r="S515" s="420"/>
      <c r="T515" s="420"/>
      <c r="U515" s="420"/>
      <c r="V515" s="420"/>
      <c r="W515" s="420"/>
      <c r="X515" s="420"/>
      <c r="Y515" s="420"/>
      <c r="Z515" s="420"/>
      <c r="AA515" s="420"/>
    </row>
    <row r="516" spans="2:27">
      <c r="B516" s="420"/>
      <c r="C516" s="420"/>
      <c r="D516" s="420"/>
      <c r="E516" s="421"/>
      <c r="F516" s="420"/>
      <c r="G516" s="420"/>
      <c r="H516" s="420"/>
      <c r="I516" s="420"/>
      <c r="J516" s="420"/>
      <c r="K516" s="420"/>
      <c r="L516" s="420"/>
      <c r="M516" s="420"/>
      <c r="N516" s="420"/>
      <c r="O516" s="420"/>
      <c r="P516" s="420"/>
      <c r="Q516" s="420"/>
      <c r="R516" s="420"/>
      <c r="S516" s="420"/>
      <c r="T516" s="420"/>
      <c r="U516" s="420"/>
      <c r="V516" s="420"/>
      <c r="W516" s="420"/>
      <c r="X516" s="420"/>
      <c r="Y516" s="420"/>
      <c r="Z516" s="420"/>
      <c r="AA516" s="420"/>
    </row>
    <row r="517" spans="2:27">
      <c r="B517" s="420"/>
      <c r="C517" s="420"/>
      <c r="D517" s="420"/>
      <c r="E517" s="421"/>
      <c r="F517" s="420"/>
      <c r="G517" s="420"/>
      <c r="H517" s="420"/>
      <c r="I517" s="420"/>
      <c r="J517" s="420"/>
      <c r="K517" s="420"/>
      <c r="L517" s="420"/>
      <c r="M517" s="420"/>
      <c r="N517" s="420"/>
      <c r="O517" s="420"/>
      <c r="P517" s="420"/>
      <c r="Q517" s="420"/>
      <c r="R517" s="420"/>
      <c r="S517" s="420"/>
      <c r="T517" s="420"/>
      <c r="U517" s="420"/>
      <c r="V517" s="420"/>
      <c r="W517" s="420"/>
      <c r="X517" s="420"/>
      <c r="Y517" s="420"/>
      <c r="Z517" s="420"/>
      <c r="AA517" s="420"/>
    </row>
    <row r="518" spans="2:27">
      <c r="B518" s="420"/>
      <c r="C518" s="420"/>
      <c r="D518" s="420"/>
      <c r="E518" s="421"/>
      <c r="F518" s="420"/>
      <c r="G518" s="420"/>
      <c r="H518" s="420"/>
      <c r="I518" s="420"/>
      <c r="J518" s="420"/>
      <c r="K518" s="420"/>
      <c r="L518" s="420"/>
      <c r="M518" s="420"/>
      <c r="N518" s="420"/>
      <c r="O518" s="420"/>
      <c r="P518" s="420"/>
      <c r="Q518" s="420"/>
      <c r="R518" s="420"/>
      <c r="S518" s="420"/>
      <c r="T518" s="420"/>
      <c r="U518" s="420"/>
      <c r="V518" s="420"/>
      <c r="W518" s="420"/>
      <c r="X518" s="420"/>
      <c r="Y518" s="420"/>
      <c r="Z518" s="420"/>
      <c r="AA518" s="420"/>
    </row>
    <row r="519" spans="2:27">
      <c r="B519" s="420"/>
      <c r="C519" s="420"/>
      <c r="D519" s="420"/>
      <c r="E519" s="421"/>
      <c r="F519" s="420"/>
      <c r="G519" s="420"/>
      <c r="H519" s="420"/>
      <c r="I519" s="420"/>
      <c r="J519" s="420"/>
      <c r="K519" s="420"/>
      <c r="L519" s="420"/>
      <c r="M519" s="420"/>
      <c r="N519" s="420"/>
      <c r="O519" s="420"/>
      <c r="P519" s="420"/>
      <c r="Q519" s="420"/>
      <c r="R519" s="420"/>
      <c r="S519" s="420"/>
      <c r="T519" s="420"/>
      <c r="U519" s="420"/>
      <c r="V519" s="420"/>
      <c r="W519" s="420"/>
      <c r="X519" s="420"/>
      <c r="Y519" s="420"/>
      <c r="Z519" s="420"/>
      <c r="AA519" s="420"/>
    </row>
    <row r="520" spans="2:27">
      <c r="B520" s="420"/>
      <c r="C520" s="420"/>
      <c r="D520" s="420"/>
      <c r="E520" s="421"/>
      <c r="F520" s="420"/>
      <c r="G520" s="420"/>
      <c r="H520" s="420"/>
      <c r="I520" s="420"/>
      <c r="J520" s="420"/>
      <c r="K520" s="420"/>
      <c r="L520" s="420"/>
      <c r="M520" s="420"/>
      <c r="N520" s="420"/>
      <c r="O520" s="420"/>
      <c r="P520" s="420"/>
      <c r="Q520" s="420"/>
      <c r="R520" s="420"/>
      <c r="S520" s="420"/>
      <c r="T520" s="420"/>
      <c r="U520" s="420"/>
      <c r="V520" s="420"/>
      <c r="W520" s="420"/>
      <c r="X520" s="420"/>
      <c r="Y520" s="420"/>
      <c r="Z520" s="420"/>
      <c r="AA520" s="420"/>
    </row>
    <row r="521" spans="2:27">
      <c r="B521" s="420"/>
      <c r="C521" s="420"/>
      <c r="D521" s="420"/>
      <c r="E521" s="421"/>
      <c r="F521" s="420"/>
      <c r="G521" s="420"/>
      <c r="H521" s="420"/>
      <c r="I521" s="420"/>
      <c r="J521" s="420"/>
      <c r="K521" s="420"/>
      <c r="L521" s="420"/>
      <c r="M521" s="420"/>
      <c r="N521" s="420"/>
      <c r="O521" s="420"/>
      <c r="P521" s="420"/>
      <c r="Q521" s="420"/>
      <c r="R521" s="420"/>
      <c r="S521" s="420"/>
      <c r="T521" s="420"/>
      <c r="U521" s="420"/>
      <c r="V521" s="420"/>
      <c r="W521" s="420"/>
      <c r="X521" s="420"/>
      <c r="Y521" s="420"/>
      <c r="Z521" s="420"/>
      <c r="AA521" s="420"/>
    </row>
    <row r="522" spans="2:27">
      <c r="B522" s="420"/>
      <c r="C522" s="420"/>
      <c r="D522" s="420"/>
      <c r="E522" s="421"/>
      <c r="F522" s="420"/>
      <c r="G522" s="420"/>
      <c r="H522" s="420"/>
      <c r="I522" s="420"/>
      <c r="J522" s="420"/>
      <c r="K522" s="420"/>
      <c r="L522" s="420"/>
      <c r="M522" s="420"/>
      <c r="N522" s="420"/>
      <c r="O522" s="420"/>
      <c r="P522" s="420"/>
      <c r="Q522" s="420"/>
      <c r="R522" s="420"/>
      <c r="S522" s="420"/>
      <c r="T522" s="420"/>
      <c r="U522" s="420"/>
      <c r="V522" s="420"/>
      <c r="W522" s="420"/>
      <c r="X522" s="420"/>
      <c r="Y522" s="420"/>
      <c r="Z522" s="420"/>
      <c r="AA522" s="420"/>
    </row>
    <row r="523" spans="2:27">
      <c r="B523" s="420"/>
      <c r="C523" s="420"/>
      <c r="D523" s="420"/>
      <c r="E523" s="421"/>
      <c r="F523" s="420"/>
      <c r="G523" s="420"/>
      <c r="H523" s="420"/>
      <c r="I523" s="420"/>
      <c r="J523" s="420"/>
      <c r="K523" s="420"/>
      <c r="L523" s="420"/>
      <c r="M523" s="420"/>
      <c r="N523" s="420"/>
      <c r="O523" s="420"/>
      <c r="P523" s="420"/>
      <c r="Q523" s="420"/>
      <c r="R523" s="420"/>
      <c r="S523" s="420"/>
      <c r="T523" s="420"/>
      <c r="U523" s="420"/>
      <c r="V523" s="420"/>
      <c r="W523" s="420"/>
      <c r="X523" s="420"/>
      <c r="Y523" s="420"/>
      <c r="Z523" s="420"/>
      <c r="AA523" s="420"/>
    </row>
    <row r="524" spans="2:27">
      <c r="B524" s="420"/>
      <c r="C524" s="420"/>
      <c r="D524" s="420"/>
      <c r="E524" s="421"/>
      <c r="F524" s="420"/>
      <c r="G524" s="420"/>
      <c r="H524" s="420"/>
      <c r="I524" s="420"/>
      <c r="J524" s="420"/>
      <c r="K524" s="420"/>
      <c r="L524" s="420"/>
      <c r="M524" s="420"/>
      <c r="N524" s="420"/>
      <c r="O524" s="420"/>
      <c r="P524" s="420"/>
      <c r="Q524" s="420"/>
      <c r="R524" s="420"/>
      <c r="S524" s="420"/>
      <c r="T524" s="420"/>
      <c r="U524" s="420"/>
      <c r="V524" s="420"/>
      <c r="W524" s="420"/>
      <c r="X524" s="420"/>
      <c r="Y524" s="420"/>
      <c r="Z524" s="420"/>
      <c r="AA524" s="420"/>
    </row>
    <row r="525" spans="2:27">
      <c r="B525" s="420"/>
      <c r="C525" s="420"/>
      <c r="D525" s="420"/>
      <c r="E525" s="421"/>
      <c r="F525" s="420"/>
      <c r="G525" s="420"/>
      <c r="H525" s="420"/>
      <c r="I525" s="420"/>
      <c r="J525" s="420"/>
      <c r="K525" s="420"/>
      <c r="L525" s="420"/>
      <c r="M525" s="420"/>
      <c r="N525" s="420"/>
      <c r="O525" s="420"/>
      <c r="P525" s="420"/>
      <c r="Q525" s="420"/>
      <c r="R525" s="420"/>
      <c r="S525" s="420"/>
      <c r="T525" s="420"/>
      <c r="U525" s="420"/>
      <c r="V525" s="420"/>
      <c r="W525" s="420"/>
      <c r="X525" s="420"/>
      <c r="Y525" s="420"/>
      <c r="Z525" s="420"/>
      <c r="AA525" s="420"/>
    </row>
    <row r="526" spans="2:27">
      <c r="B526" s="420"/>
      <c r="C526" s="420"/>
      <c r="D526" s="420"/>
      <c r="E526" s="421"/>
      <c r="F526" s="420"/>
      <c r="G526" s="420"/>
      <c r="H526" s="420"/>
      <c r="I526" s="420"/>
      <c r="J526" s="420"/>
      <c r="K526" s="420"/>
      <c r="L526" s="420"/>
      <c r="M526" s="420"/>
      <c r="N526" s="420"/>
      <c r="O526" s="420"/>
      <c r="P526" s="420"/>
      <c r="Q526" s="420"/>
      <c r="R526" s="420"/>
      <c r="S526" s="420"/>
      <c r="T526" s="420"/>
      <c r="U526" s="420"/>
      <c r="V526" s="420"/>
      <c r="W526" s="420"/>
      <c r="X526" s="420"/>
      <c r="Y526" s="420"/>
      <c r="Z526" s="420"/>
      <c r="AA526" s="420"/>
    </row>
    <row r="527" spans="2:27">
      <c r="B527" s="420"/>
      <c r="C527" s="420"/>
      <c r="D527" s="420"/>
      <c r="E527" s="421"/>
      <c r="F527" s="420"/>
      <c r="G527" s="420"/>
      <c r="H527" s="420"/>
      <c r="I527" s="420"/>
      <c r="J527" s="420"/>
      <c r="K527" s="420"/>
      <c r="L527" s="420"/>
      <c r="M527" s="420"/>
      <c r="N527" s="420"/>
      <c r="O527" s="420"/>
      <c r="P527" s="420"/>
      <c r="Q527" s="420"/>
      <c r="R527" s="420"/>
      <c r="S527" s="420"/>
      <c r="T527" s="420"/>
      <c r="U527" s="420"/>
      <c r="V527" s="420"/>
      <c r="W527" s="420"/>
      <c r="X527" s="420"/>
      <c r="Y527" s="420"/>
      <c r="Z527" s="420"/>
      <c r="AA527" s="420"/>
    </row>
    <row r="528" spans="2:27">
      <c r="B528" s="420"/>
      <c r="C528" s="420"/>
      <c r="D528" s="420"/>
      <c r="E528" s="421"/>
      <c r="F528" s="420"/>
      <c r="G528" s="420"/>
      <c r="H528" s="420"/>
      <c r="I528" s="420"/>
      <c r="J528" s="420"/>
      <c r="K528" s="420"/>
      <c r="L528" s="420"/>
      <c r="M528" s="420"/>
      <c r="N528" s="420"/>
      <c r="O528" s="420"/>
      <c r="P528" s="420"/>
      <c r="Q528" s="420"/>
      <c r="R528" s="420"/>
      <c r="S528" s="420"/>
      <c r="T528" s="420"/>
      <c r="U528" s="420"/>
      <c r="V528" s="420"/>
      <c r="W528" s="420"/>
      <c r="X528" s="420"/>
      <c r="Y528" s="420"/>
      <c r="Z528" s="420"/>
      <c r="AA528" s="420"/>
    </row>
    <row r="529" spans="2:27">
      <c r="B529" s="420"/>
      <c r="C529" s="420"/>
      <c r="D529" s="420"/>
      <c r="E529" s="421"/>
      <c r="F529" s="420"/>
      <c r="G529" s="420"/>
      <c r="H529" s="420"/>
      <c r="I529" s="420"/>
      <c r="J529" s="420"/>
      <c r="K529" s="420"/>
      <c r="L529" s="420"/>
      <c r="M529" s="420"/>
      <c r="N529" s="420"/>
      <c r="O529" s="420"/>
      <c r="P529" s="420"/>
      <c r="Q529" s="420"/>
      <c r="R529" s="420"/>
      <c r="S529" s="420"/>
      <c r="T529" s="420"/>
      <c r="U529" s="420"/>
      <c r="V529" s="420"/>
      <c r="W529" s="420"/>
      <c r="X529" s="420"/>
      <c r="Y529" s="420"/>
      <c r="Z529" s="420"/>
      <c r="AA529" s="420"/>
    </row>
    <row r="530" spans="2:27">
      <c r="B530" s="420"/>
      <c r="C530" s="420"/>
      <c r="D530" s="420"/>
      <c r="E530" s="421"/>
      <c r="F530" s="420"/>
      <c r="G530" s="420"/>
      <c r="H530" s="420"/>
      <c r="I530" s="420"/>
      <c r="J530" s="420"/>
      <c r="K530" s="420"/>
      <c r="L530" s="420"/>
      <c r="M530" s="420"/>
      <c r="N530" s="420"/>
      <c r="O530" s="420"/>
      <c r="P530" s="420"/>
      <c r="Q530" s="420"/>
      <c r="R530" s="420"/>
      <c r="S530" s="420"/>
      <c r="T530" s="420"/>
      <c r="U530" s="420"/>
      <c r="V530" s="420"/>
      <c r="W530" s="420"/>
      <c r="X530" s="420"/>
      <c r="Y530" s="420"/>
      <c r="Z530" s="420"/>
      <c r="AA530" s="420"/>
    </row>
    <row r="531" spans="2:27">
      <c r="B531" s="420"/>
      <c r="C531" s="420"/>
      <c r="D531" s="420"/>
      <c r="E531" s="421"/>
      <c r="F531" s="420"/>
      <c r="G531" s="420"/>
      <c r="H531" s="420"/>
      <c r="I531" s="420"/>
      <c r="J531" s="420"/>
      <c r="K531" s="420"/>
      <c r="L531" s="420"/>
      <c r="M531" s="420"/>
      <c r="N531" s="420"/>
      <c r="O531" s="420"/>
      <c r="P531" s="420"/>
      <c r="Q531" s="420"/>
      <c r="R531" s="420"/>
      <c r="S531" s="420"/>
      <c r="T531" s="420"/>
      <c r="U531" s="420"/>
      <c r="V531" s="420"/>
      <c r="W531" s="420"/>
      <c r="X531" s="420"/>
      <c r="Y531" s="420"/>
      <c r="Z531" s="420"/>
      <c r="AA531" s="420"/>
    </row>
    <row r="532" spans="2:27">
      <c r="B532" s="420"/>
      <c r="C532" s="420"/>
      <c r="D532" s="420"/>
      <c r="E532" s="421"/>
      <c r="F532" s="420"/>
      <c r="G532" s="420"/>
      <c r="H532" s="420"/>
      <c r="I532" s="420"/>
      <c r="J532" s="420"/>
      <c r="K532" s="420"/>
      <c r="L532" s="420"/>
      <c r="M532" s="420"/>
      <c r="N532" s="420"/>
      <c r="O532" s="420"/>
      <c r="P532" s="420"/>
      <c r="Q532" s="420"/>
      <c r="R532" s="420"/>
      <c r="S532" s="420"/>
      <c r="T532" s="420"/>
      <c r="U532" s="420"/>
      <c r="V532" s="420"/>
      <c r="W532" s="420"/>
      <c r="X532" s="420"/>
      <c r="Y532" s="420"/>
      <c r="Z532" s="420"/>
      <c r="AA532" s="420"/>
    </row>
    <row r="533" spans="2:27">
      <c r="B533" s="420"/>
      <c r="C533" s="420"/>
      <c r="D533" s="420"/>
      <c r="E533" s="421"/>
      <c r="F533" s="420"/>
      <c r="G533" s="420"/>
      <c r="H533" s="420"/>
      <c r="I533" s="420"/>
      <c r="J533" s="420"/>
      <c r="K533" s="420"/>
      <c r="L533" s="420"/>
      <c r="M533" s="420"/>
      <c r="N533" s="420"/>
      <c r="O533" s="420"/>
      <c r="P533" s="420"/>
      <c r="Q533" s="420"/>
      <c r="R533" s="420"/>
      <c r="S533" s="420"/>
      <c r="T533" s="420"/>
      <c r="U533" s="420"/>
      <c r="V533" s="420"/>
      <c r="W533" s="420"/>
      <c r="X533" s="420"/>
      <c r="Y533" s="420"/>
      <c r="Z533" s="420"/>
      <c r="AA533" s="420"/>
    </row>
    <row r="534" spans="2:27">
      <c r="B534" s="420"/>
      <c r="C534" s="420"/>
      <c r="D534" s="420"/>
      <c r="E534" s="421"/>
      <c r="F534" s="420"/>
      <c r="G534" s="420"/>
      <c r="H534" s="420"/>
      <c r="I534" s="420"/>
      <c r="J534" s="420"/>
      <c r="K534" s="420"/>
      <c r="L534" s="420"/>
      <c r="M534" s="420"/>
      <c r="N534" s="420"/>
      <c r="O534" s="420"/>
      <c r="P534" s="420"/>
      <c r="Q534" s="420"/>
      <c r="R534" s="420"/>
      <c r="S534" s="420"/>
      <c r="T534" s="420"/>
      <c r="U534" s="420"/>
      <c r="V534" s="420"/>
      <c r="W534" s="420"/>
      <c r="X534" s="420"/>
      <c r="Y534" s="420"/>
      <c r="Z534" s="420"/>
      <c r="AA534" s="420"/>
    </row>
    <row r="535" spans="2:27">
      <c r="B535" s="420"/>
      <c r="C535" s="420"/>
      <c r="D535" s="420"/>
      <c r="E535" s="421"/>
      <c r="F535" s="420"/>
      <c r="G535" s="420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  <c r="R535" s="420"/>
      <c r="S535" s="420"/>
      <c r="T535" s="420"/>
      <c r="U535" s="420"/>
      <c r="V535" s="420"/>
      <c r="W535" s="420"/>
      <c r="X535" s="420"/>
      <c r="Y535" s="420"/>
      <c r="Z535" s="420"/>
      <c r="AA535" s="420"/>
    </row>
    <row r="536" spans="2:27">
      <c r="B536" s="420"/>
      <c r="C536" s="420"/>
      <c r="D536" s="420"/>
      <c r="E536" s="421"/>
      <c r="F536" s="420"/>
      <c r="G536" s="420"/>
      <c r="H536" s="420"/>
      <c r="I536" s="420"/>
      <c r="J536" s="420"/>
      <c r="K536" s="420"/>
      <c r="L536" s="420"/>
      <c r="M536" s="420"/>
      <c r="N536" s="420"/>
      <c r="O536" s="420"/>
      <c r="P536" s="420"/>
      <c r="Q536" s="420"/>
      <c r="R536" s="420"/>
      <c r="S536" s="420"/>
      <c r="T536" s="420"/>
      <c r="U536" s="420"/>
      <c r="V536" s="420"/>
      <c r="W536" s="420"/>
      <c r="X536" s="420"/>
      <c r="Y536" s="420"/>
      <c r="Z536" s="420"/>
      <c r="AA536" s="420"/>
    </row>
    <row r="537" spans="2:27">
      <c r="B537" s="420"/>
      <c r="C537" s="420"/>
      <c r="D537" s="420"/>
      <c r="E537" s="421"/>
      <c r="F537" s="420"/>
      <c r="G537" s="420"/>
      <c r="H537" s="420"/>
      <c r="I537" s="420"/>
      <c r="J537" s="420"/>
      <c r="K537" s="420"/>
      <c r="L537" s="420"/>
      <c r="M537" s="420"/>
      <c r="N537" s="420"/>
      <c r="O537" s="420"/>
      <c r="P537" s="420"/>
      <c r="Q537" s="420"/>
      <c r="R537" s="420"/>
      <c r="S537" s="420"/>
      <c r="T537" s="420"/>
      <c r="U537" s="420"/>
      <c r="V537" s="420"/>
      <c r="W537" s="420"/>
      <c r="X537" s="420"/>
      <c r="Y537" s="420"/>
      <c r="Z537" s="420"/>
      <c r="AA537" s="420"/>
    </row>
    <row r="538" spans="2:27">
      <c r="B538" s="420"/>
      <c r="C538" s="420"/>
      <c r="D538" s="420"/>
      <c r="E538" s="421"/>
      <c r="F538" s="420"/>
      <c r="G538" s="420"/>
      <c r="H538" s="420"/>
      <c r="I538" s="420"/>
      <c r="J538" s="420"/>
      <c r="K538" s="420"/>
      <c r="L538" s="420"/>
      <c r="M538" s="420"/>
      <c r="N538" s="420"/>
      <c r="O538" s="420"/>
      <c r="P538" s="420"/>
      <c r="Q538" s="420"/>
      <c r="R538" s="420"/>
      <c r="S538" s="420"/>
      <c r="T538" s="420"/>
      <c r="U538" s="420"/>
      <c r="V538" s="420"/>
      <c r="W538" s="420"/>
      <c r="X538" s="420"/>
      <c r="Y538" s="420"/>
      <c r="Z538" s="420"/>
      <c r="AA538" s="420"/>
    </row>
    <row r="539" spans="2:27">
      <c r="B539" s="420"/>
      <c r="C539" s="420"/>
      <c r="D539" s="420"/>
      <c r="E539" s="421"/>
      <c r="F539" s="420"/>
      <c r="G539" s="420"/>
      <c r="H539" s="420"/>
      <c r="I539" s="420"/>
      <c r="J539" s="420"/>
      <c r="K539" s="420"/>
      <c r="L539" s="420"/>
      <c r="M539" s="420"/>
      <c r="N539" s="420"/>
      <c r="O539" s="420"/>
      <c r="P539" s="420"/>
      <c r="Q539" s="420"/>
      <c r="R539" s="420"/>
      <c r="S539" s="420"/>
      <c r="T539" s="420"/>
      <c r="U539" s="420"/>
      <c r="V539" s="420"/>
      <c r="W539" s="420"/>
      <c r="X539" s="420"/>
      <c r="Y539" s="420"/>
      <c r="Z539" s="420"/>
      <c r="AA539" s="420"/>
    </row>
    <row r="540" spans="2:27">
      <c r="B540" s="420"/>
      <c r="C540" s="420"/>
      <c r="D540" s="420"/>
      <c r="E540" s="421"/>
      <c r="F540" s="420"/>
      <c r="G540" s="420"/>
      <c r="H540" s="420"/>
      <c r="I540" s="420"/>
      <c r="J540" s="420"/>
      <c r="K540" s="420"/>
      <c r="L540" s="420"/>
      <c r="M540" s="420"/>
      <c r="N540" s="420"/>
      <c r="O540" s="420"/>
      <c r="P540" s="420"/>
      <c r="Q540" s="420"/>
      <c r="R540" s="420"/>
      <c r="S540" s="420"/>
      <c r="T540" s="420"/>
      <c r="U540" s="420"/>
      <c r="V540" s="420"/>
      <c r="W540" s="420"/>
      <c r="X540" s="420"/>
      <c r="Y540" s="420"/>
      <c r="Z540" s="420"/>
      <c r="AA540" s="420"/>
    </row>
    <row r="541" spans="2:27">
      <c r="B541" s="420"/>
      <c r="C541" s="420"/>
      <c r="D541" s="420"/>
      <c r="E541" s="421"/>
      <c r="F541" s="420"/>
      <c r="G541" s="420"/>
      <c r="H541" s="420"/>
      <c r="I541" s="420"/>
      <c r="J541" s="420"/>
      <c r="K541" s="420"/>
      <c r="L541" s="420"/>
      <c r="M541" s="420"/>
      <c r="N541" s="420"/>
      <c r="O541" s="420"/>
      <c r="P541" s="420"/>
      <c r="Q541" s="420"/>
      <c r="R541" s="420"/>
      <c r="S541" s="420"/>
      <c r="T541" s="420"/>
      <c r="U541" s="420"/>
      <c r="V541" s="420"/>
      <c r="W541" s="420"/>
      <c r="X541" s="420"/>
      <c r="Y541" s="420"/>
      <c r="Z541" s="420"/>
      <c r="AA541" s="420"/>
    </row>
    <row r="542" spans="2:27">
      <c r="B542" s="420"/>
      <c r="C542" s="420"/>
      <c r="D542" s="420"/>
      <c r="E542" s="421"/>
      <c r="F542" s="420"/>
      <c r="G542" s="420"/>
      <c r="H542" s="420"/>
      <c r="I542" s="420"/>
      <c r="J542" s="420"/>
      <c r="K542" s="420"/>
      <c r="L542" s="420"/>
      <c r="M542" s="420"/>
      <c r="N542" s="420"/>
      <c r="O542" s="420"/>
      <c r="P542" s="420"/>
      <c r="Q542" s="420"/>
      <c r="R542" s="420"/>
      <c r="S542" s="420"/>
      <c r="T542" s="420"/>
      <c r="U542" s="420"/>
      <c r="V542" s="420"/>
      <c r="W542" s="420"/>
      <c r="X542" s="420"/>
      <c r="Y542" s="420"/>
      <c r="Z542" s="420"/>
      <c r="AA542" s="420"/>
    </row>
    <row r="543" spans="2:27">
      <c r="B543" s="420"/>
      <c r="C543" s="420"/>
      <c r="D543" s="420"/>
      <c r="E543" s="421"/>
      <c r="F543" s="420"/>
      <c r="G543" s="420"/>
      <c r="H543" s="420"/>
      <c r="I543" s="420"/>
      <c r="J543" s="420"/>
      <c r="K543" s="420"/>
      <c r="L543" s="420"/>
      <c r="M543" s="420"/>
      <c r="N543" s="420"/>
      <c r="O543" s="420"/>
      <c r="P543" s="420"/>
      <c r="Q543" s="420"/>
      <c r="R543" s="420"/>
      <c r="S543" s="420"/>
      <c r="T543" s="420"/>
      <c r="U543" s="420"/>
      <c r="V543" s="420"/>
      <c r="W543" s="420"/>
      <c r="X543" s="420"/>
      <c r="Y543" s="420"/>
      <c r="Z543" s="420"/>
      <c r="AA543" s="420"/>
    </row>
    <row r="544" spans="2:27">
      <c r="B544" s="420"/>
      <c r="C544" s="420"/>
      <c r="D544" s="420"/>
      <c r="E544" s="421"/>
      <c r="F544" s="420"/>
      <c r="G544" s="420"/>
      <c r="H544" s="420"/>
      <c r="I544" s="420"/>
      <c r="J544" s="420"/>
      <c r="K544" s="420"/>
      <c r="L544" s="420"/>
      <c r="M544" s="420"/>
      <c r="N544" s="420"/>
      <c r="O544" s="420"/>
      <c r="P544" s="420"/>
      <c r="Q544" s="420"/>
      <c r="R544" s="420"/>
      <c r="S544" s="420"/>
      <c r="T544" s="420"/>
      <c r="U544" s="420"/>
      <c r="V544" s="420"/>
      <c r="W544" s="420"/>
      <c r="X544" s="420"/>
      <c r="Y544" s="420"/>
      <c r="Z544" s="420"/>
      <c r="AA544" s="420"/>
    </row>
    <row r="545" spans="2:27">
      <c r="B545" s="420"/>
      <c r="C545" s="420"/>
      <c r="D545" s="420"/>
      <c r="E545" s="421"/>
      <c r="F545" s="420"/>
      <c r="G545" s="420"/>
      <c r="H545" s="420"/>
      <c r="I545" s="420"/>
      <c r="J545" s="420"/>
      <c r="K545" s="420"/>
      <c r="L545" s="420"/>
      <c r="M545" s="420"/>
      <c r="N545" s="420"/>
      <c r="O545" s="420"/>
      <c r="P545" s="420"/>
      <c r="Q545" s="420"/>
      <c r="R545" s="420"/>
      <c r="S545" s="420"/>
      <c r="T545" s="420"/>
      <c r="U545" s="420"/>
      <c r="V545" s="420"/>
      <c r="W545" s="420"/>
      <c r="X545" s="420"/>
      <c r="Y545" s="420"/>
      <c r="Z545" s="420"/>
      <c r="AA545" s="420"/>
    </row>
    <row r="546" spans="2:27">
      <c r="B546" s="420"/>
      <c r="C546" s="420"/>
      <c r="D546" s="420"/>
      <c r="E546" s="421"/>
      <c r="F546" s="420"/>
      <c r="G546" s="420"/>
      <c r="H546" s="420"/>
      <c r="I546" s="420"/>
      <c r="J546" s="420"/>
      <c r="K546" s="420"/>
      <c r="L546" s="420"/>
      <c r="M546" s="420"/>
      <c r="N546" s="420"/>
      <c r="O546" s="420"/>
      <c r="P546" s="420"/>
      <c r="Q546" s="420"/>
      <c r="R546" s="420"/>
      <c r="S546" s="420"/>
      <c r="T546" s="420"/>
      <c r="U546" s="420"/>
      <c r="V546" s="420"/>
      <c r="W546" s="420"/>
      <c r="X546" s="420"/>
      <c r="Y546" s="420"/>
      <c r="Z546" s="420"/>
      <c r="AA546" s="420"/>
    </row>
    <row r="547" spans="2:27">
      <c r="B547" s="420"/>
      <c r="C547" s="420"/>
      <c r="D547" s="420"/>
      <c r="E547" s="421"/>
      <c r="F547" s="420"/>
      <c r="G547" s="420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  <c r="R547" s="420"/>
      <c r="S547" s="420"/>
      <c r="T547" s="420"/>
      <c r="U547" s="420"/>
      <c r="V547" s="420"/>
      <c r="W547" s="420"/>
      <c r="X547" s="420"/>
      <c r="Y547" s="420"/>
      <c r="Z547" s="420"/>
      <c r="AA547" s="420"/>
    </row>
    <row r="548" spans="2:27">
      <c r="B548" s="420"/>
      <c r="C548" s="420"/>
      <c r="D548" s="420"/>
      <c r="E548" s="421"/>
      <c r="F548" s="420"/>
      <c r="G548" s="420"/>
      <c r="H548" s="420"/>
      <c r="I548" s="420"/>
      <c r="J548" s="420"/>
      <c r="K548" s="420"/>
      <c r="L548" s="420"/>
      <c r="M548" s="420"/>
      <c r="N548" s="420"/>
      <c r="O548" s="420"/>
      <c r="P548" s="420"/>
      <c r="Q548" s="420"/>
      <c r="R548" s="420"/>
      <c r="S548" s="420"/>
      <c r="T548" s="420"/>
      <c r="U548" s="420"/>
      <c r="V548" s="420"/>
      <c r="W548" s="420"/>
      <c r="X548" s="420"/>
      <c r="Y548" s="420"/>
      <c r="Z548" s="420"/>
      <c r="AA548" s="420"/>
    </row>
    <row r="549" spans="2:27">
      <c r="B549" s="420"/>
      <c r="C549" s="420"/>
      <c r="D549" s="420"/>
      <c r="E549" s="421"/>
      <c r="F549" s="420"/>
      <c r="G549" s="420"/>
      <c r="H549" s="420"/>
      <c r="I549" s="420"/>
      <c r="J549" s="420"/>
      <c r="K549" s="420"/>
      <c r="L549" s="420"/>
      <c r="M549" s="420"/>
      <c r="N549" s="420"/>
      <c r="O549" s="420"/>
      <c r="P549" s="420"/>
      <c r="Q549" s="420"/>
      <c r="R549" s="420"/>
      <c r="S549" s="420"/>
      <c r="T549" s="420"/>
      <c r="U549" s="420"/>
      <c r="V549" s="420"/>
      <c r="W549" s="420"/>
      <c r="X549" s="420"/>
      <c r="Y549" s="420"/>
      <c r="Z549" s="420"/>
      <c r="AA549" s="420"/>
    </row>
    <row r="550" spans="2:27">
      <c r="B550" s="420"/>
      <c r="C550" s="420"/>
      <c r="D550" s="420"/>
      <c r="E550" s="421"/>
      <c r="F550" s="420"/>
      <c r="G550" s="420"/>
      <c r="H550" s="420"/>
      <c r="I550" s="420"/>
      <c r="J550" s="420"/>
      <c r="K550" s="420"/>
      <c r="L550" s="420"/>
      <c r="M550" s="420"/>
      <c r="N550" s="420"/>
      <c r="O550" s="420"/>
      <c r="P550" s="420"/>
      <c r="Q550" s="420"/>
      <c r="R550" s="420"/>
      <c r="S550" s="420"/>
      <c r="T550" s="420"/>
      <c r="U550" s="420"/>
      <c r="V550" s="420"/>
      <c r="W550" s="420"/>
      <c r="X550" s="420"/>
      <c r="Y550" s="420"/>
      <c r="Z550" s="420"/>
      <c r="AA550" s="420"/>
    </row>
    <row r="551" spans="2:27">
      <c r="B551" s="420"/>
      <c r="C551" s="420"/>
      <c r="D551" s="420"/>
      <c r="E551" s="421"/>
      <c r="F551" s="420"/>
      <c r="G551" s="420"/>
      <c r="H551" s="420"/>
      <c r="I551" s="420"/>
      <c r="J551" s="420"/>
      <c r="K551" s="420"/>
      <c r="L551" s="420"/>
      <c r="M551" s="420"/>
      <c r="N551" s="420"/>
      <c r="O551" s="420"/>
      <c r="P551" s="420"/>
      <c r="Q551" s="420"/>
      <c r="R551" s="420"/>
      <c r="S551" s="420"/>
      <c r="T551" s="420"/>
      <c r="U551" s="420"/>
      <c r="V551" s="420"/>
      <c r="W551" s="420"/>
      <c r="X551" s="420"/>
      <c r="Y551" s="420"/>
      <c r="Z551" s="420"/>
      <c r="AA551" s="420"/>
    </row>
    <row r="552" spans="2:27">
      <c r="B552" s="420"/>
      <c r="C552" s="420"/>
      <c r="D552" s="420"/>
      <c r="E552" s="421"/>
      <c r="F552" s="420"/>
      <c r="G552" s="420"/>
      <c r="H552" s="420"/>
      <c r="I552" s="420"/>
      <c r="J552" s="420"/>
      <c r="K552" s="420"/>
      <c r="L552" s="420"/>
      <c r="M552" s="420"/>
      <c r="N552" s="420"/>
      <c r="O552" s="420"/>
      <c r="P552" s="420"/>
      <c r="Q552" s="420"/>
      <c r="R552" s="420"/>
      <c r="S552" s="420"/>
      <c r="T552" s="420"/>
      <c r="U552" s="420"/>
      <c r="V552" s="420"/>
      <c r="W552" s="420"/>
      <c r="X552" s="420"/>
      <c r="Y552" s="420"/>
      <c r="Z552" s="420"/>
      <c r="AA552" s="420"/>
    </row>
    <row r="553" spans="2:27">
      <c r="B553" s="420"/>
      <c r="C553" s="420"/>
      <c r="D553" s="420"/>
      <c r="E553" s="421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  <c r="S553" s="420"/>
      <c r="T553" s="420"/>
      <c r="U553" s="420"/>
      <c r="V553" s="420"/>
      <c r="W553" s="420"/>
      <c r="X553" s="420"/>
      <c r="Y553" s="420"/>
      <c r="Z553" s="420"/>
      <c r="AA553" s="420"/>
    </row>
    <row r="554" spans="2:27">
      <c r="B554" s="420"/>
      <c r="C554" s="420"/>
      <c r="D554" s="420"/>
      <c r="E554" s="421"/>
      <c r="F554" s="420"/>
      <c r="G554" s="420"/>
      <c r="H554" s="42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</row>
    <row r="555" spans="2:27">
      <c r="B555" s="420"/>
      <c r="C555" s="420"/>
      <c r="D555" s="420"/>
      <c r="E555" s="421"/>
      <c r="F555" s="420"/>
      <c r="G555" s="420"/>
      <c r="H555" s="420"/>
      <c r="I555" s="420"/>
      <c r="J555" s="420"/>
      <c r="K555" s="420"/>
      <c r="L555" s="420"/>
      <c r="M555" s="420"/>
      <c r="N555" s="420"/>
      <c r="O555" s="420"/>
      <c r="P555" s="420"/>
      <c r="Q555" s="420"/>
      <c r="R555" s="420"/>
      <c r="S555" s="420"/>
      <c r="T555" s="420"/>
      <c r="U555" s="420"/>
      <c r="V555" s="420"/>
      <c r="W555" s="420"/>
      <c r="X555" s="420"/>
      <c r="Y555" s="420"/>
      <c r="Z555" s="420"/>
      <c r="AA555" s="420"/>
    </row>
    <row r="556" spans="2:27">
      <c r="B556" s="420"/>
      <c r="C556" s="420"/>
      <c r="D556" s="420"/>
      <c r="E556" s="421"/>
      <c r="F556" s="420"/>
      <c r="G556" s="420"/>
      <c r="H556" s="420"/>
      <c r="I556" s="420"/>
      <c r="J556" s="420"/>
      <c r="K556" s="420"/>
      <c r="L556" s="420"/>
      <c r="M556" s="420"/>
      <c r="N556" s="420"/>
      <c r="O556" s="420"/>
      <c r="P556" s="420"/>
      <c r="Q556" s="420"/>
      <c r="R556" s="420"/>
      <c r="S556" s="420"/>
      <c r="T556" s="420"/>
      <c r="U556" s="420"/>
      <c r="V556" s="420"/>
      <c r="W556" s="420"/>
      <c r="X556" s="420"/>
      <c r="Y556" s="420"/>
      <c r="Z556" s="420"/>
      <c r="AA556" s="420"/>
    </row>
    <row r="557" spans="2:27">
      <c r="B557" s="420"/>
      <c r="C557" s="420"/>
      <c r="D557" s="420"/>
      <c r="E557" s="421"/>
      <c r="F557" s="420"/>
      <c r="G557" s="420"/>
      <c r="H557" s="420"/>
      <c r="I557" s="420"/>
      <c r="J557" s="420"/>
      <c r="K557" s="420"/>
      <c r="L557" s="420"/>
      <c r="M557" s="420"/>
      <c r="N557" s="420"/>
      <c r="O557" s="420"/>
      <c r="P557" s="420"/>
      <c r="Q557" s="420"/>
      <c r="R557" s="420"/>
      <c r="S557" s="420"/>
      <c r="T557" s="420"/>
      <c r="U557" s="420"/>
      <c r="V557" s="420"/>
      <c r="W557" s="420"/>
      <c r="X557" s="420"/>
      <c r="Y557" s="420"/>
      <c r="Z557" s="420"/>
      <c r="AA557" s="420"/>
    </row>
    <row r="558" spans="2:27">
      <c r="B558" s="420"/>
      <c r="C558" s="420"/>
      <c r="D558" s="420"/>
      <c r="E558" s="421"/>
      <c r="F558" s="420"/>
      <c r="G558" s="420"/>
      <c r="H558" s="420"/>
      <c r="I558" s="420"/>
      <c r="J558" s="420"/>
      <c r="K558" s="420"/>
      <c r="L558" s="420"/>
      <c r="M558" s="420"/>
      <c r="N558" s="420"/>
      <c r="O558" s="420"/>
      <c r="P558" s="420"/>
      <c r="Q558" s="420"/>
      <c r="R558" s="420"/>
      <c r="S558" s="420"/>
      <c r="T558" s="420"/>
      <c r="U558" s="420"/>
      <c r="V558" s="420"/>
      <c r="W558" s="420"/>
      <c r="X558" s="420"/>
      <c r="Y558" s="420"/>
      <c r="Z558" s="420"/>
      <c r="AA558" s="420"/>
    </row>
    <row r="559" spans="2:27">
      <c r="B559" s="420"/>
      <c r="C559" s="420"/>
      <c r="D559" s="420"/>
      <c r="E559" s="421"/>
      <c r="F559" s="420"/>
      <c r="G559" s="420"/>
      <c r="H559" s="420"/>
      <c r="I559" s="420"/>
      <c r="J559" s="420"/>
      <c r="K559" s="420"/>
      <c r="L559" s="420"/>
      <c r="M559" s="420"/>
      <c r="N559" s="420"/>
      <c r="O559" s="420"/>
      <c r="P559" s="420"/>
      <c r="Q559" s="420"/>
      <c r="R559" s="420"/>
      <c r="S559" s="420"/>
      <c r="T559" s="420"/>
      <c r="U559" s="420"/>
      <c r="V559" s="420"/>
      <c r="W559" s="420"/>
      <c r="X559" s="420"/>
      <c r="Y559" s="420"/>
      <c r="Z559" s="420"/>
      <c r="AA559" s="420"/>
    </row>
    <row r="560" spans="2:27">
      <c r="B560" s="420"/>
      <c r="C560" s="420"/>
      <c r="D560" s="420"/>
      <c r="E560" s="421"/>
      <c r="F560" s="420"/>
      <c r="G560" s="420"/>
      <c r="H560" s="420"/>
      <c r="I560" s="420"/>
      <c r="J560" s="420"/>
      <c r="K560" s="420"/>
      <c r="L560" s="420"/>
      <c r="M560" s="420"/>
      <c r="N560" s="420"/>
      <c r="O560" s="420"/>
      <c r="P560" s="420"/>
      <c r="Q560" s="420"/>
      <c r="R560" s="420"/>
      <c r="S560" s="420"/>
      <c r="T560" s="420"/>
      <c r="U560" s="420"/>
      <c r="V560" s="420"/>
      <c r="W560" s="420"/>
      <c r="X560" s="420"/>
      <c r="Y560" s="420"/>
      <c r="Z560" s="420"/>
      <c r="AA560" s="420"/>
    </row>
    <row r="561" spans="2:27">
      <c r="B561" s="420"/>
      <c r="C561" s="420"/>
      <c r="D561" s="420"/>
      <c r="E561" s="421"/>
      <c r="F561" s="420"/>
      <c r="G561" s="420"/>
      <c r="H561" s="420"/>
      <c r="I561" s="420"/>
      <c r="J561" s="420"/>
      <c r="K561" s="420"/>
      <c r="L561" s="420"/>
      <c r="M561" s="420"/>
      <c r="N561" s="420"/>
      <c r="O561" s="420"/>
      <c r="P561" s="420"/>
      <c r="Q561" s="420"/>
      <c r="R561" s="420"/>
      <c r="S561" s="420"/>
      <c r="T561" s="420"/>
      <c r="U561" s="420"/>
      <c r="V561" s="420"/>
      <c r="W561" s="420"/>
      <c r="X561" s="420"/>
      <c r="Y561" s="420"/>
      <c r="Z561" s="420"/>
      <c r="AA561" s="420"/>
    </row>
    <row r="562" spans="2:27">
      <c r="B562" s="420"/>
      <c r="C562" s="420"/>
      <c r="D562" s="420"/>
      <c r="E562" s="421"/>
      <c r="F562" s="420"/>
      <c r="G562" s="420"/>
      <c r="H562" s="420"/>
      <c r="I562" s="420"/>
      <c r="J562" s="420"/>
      <c r="K562" s="420"/>
      <c r="L562" s="420"/>
      <c r="M562" s="420"/>
      <c r="N562" s="420"/>
      <c r="O562" s="420"/>
      <c r="P562" s="420"/>
      <c r="Q562" s="420"/>
      <c r="R562" s="420"/>
      <c r="S562" s="420"/>
      <c r="T562" s="420"/>
      <c r="U562" s="420"/>
      <c r="V562" s="420"/>
      <c r="W562" s="420"/>
      <c r="X562" s="420"/>
      <c r="Y562" s="420"/>
      <c r="Z562" s="420"/>
      <c r="AA562" s="420"/>
    </row>
    <row r="563" spans="2:27">
      <c r="B563" s="420"/>
      <c r="C563" s="420"/>
      <c r="D563" s="420"/>
      <c r="E563" s="421"/>
      <c r="F563" s="420"/>
      <c r="G563" s="420"/>
      <c r="H563" s="420"/>
      <c r="I563" s="420"/>
      <c r="J563" s="420"/>
      <c r="K563" s="420"/>
      <c r="L563" s="420"/>
      <c r="M563" s="420"/>
      <c r="N563" s="420"/>
      <c r="O563" s="420"/>
      <c r="P563" s="420"/>
      <c r="Q563" s="420"/>
      <c r="R563" s="420"/>
      <c r="S563" s="420"/>
      <c r="T563" s="420"/>
      <c r="U563" s="420"/>
      <c r="V563" s="420"/>
      <c r="W563" s="420"/>
      <c r="X563" s="420"/>
      <c r="Y563" s="420"/>
      <c r="Z563" s="420"/>
      <c r="AA563" s="420"/>
    </row>
    <row r="564" spans="2:27">
      <c r="B564" s="420"/>
      <c r="C564" s="420"/>
      <c r="D564" s="420"/>
      <c r="E564" s="421"/>
      <c r="F564" s="420"/>
      <c r="G564" s="420"/>
      <c r="H564" s="420"/>
      <c r="I564" s="420"/>
      <c r="J564" s="420"/>
      <c r="K564" s="420"/>
      <c r="L564" s="420"/>
      <c r="M564" s="420"/>
      <c r="N564" s="420"/>
      <c r="O564" s="420"/>
      <c r="P564" s="420"/>
      <c r="Q564" s="420"/>
      <c r="R564" s="420"/>
      <c r="S564" s="420"/>
      <c r="T564" s="420"/>
      <c r="U564" s="420"/>
      <c r="V564" s="420"/>
      <c r="W564" s="420"/>
      <c r="X564" s="420"/>
      <c r="Y564" s="420"/>
      <c r="Z564" s="420"/>
      <c r="AA564" s="420"/>
    </row>
    <row r="565" spans="2:27">
      <c r="B565" s="420"/>
      <c r="C565" s="420"/>
      <c r="D565" s="420"/>
      <c r="E565" s="421"/>
      <c r="F565" s="420"/>
      <c r="G565" s="420"/>
      <c r="H565" s="420"/>
      <c r="I565" s="420"/>
      <c r="J565" s="420"/>
      <c r="K565" s="420"/>
      <c r="L565" s="420"/>
      <c r="M565" s="420"/>
      <c r="N565" s="420"/>
      <c r="O565" s="420"/>
      <c r="P565" s="420"/>
      <c r="Q565" s="420"/>
      <c r="R565" s="420"/>
      <c r="S565" s="420"/>
      <c r="T565" s="420"/>
      <c r="U565" s="420"/>
      <c r="V565" s="420"/>
      <c r="W565" s="420"/>
      <c r="X565" s="420"/>
      <c r="Y565" s="420"/>
      <c r="Z565" s="420"/>
      <c r="AA565" s="420"/>
    </row>
    <row r="566" spans="2:27">
      <c r="B566" s="420"/>
      <c r="C566" s="420"/>
      <c r="D566" s="420"/>
      <c r="E566" s="421"/>
      <c r="F566" s="420"/>
      <c r="G566" s="420"/>
      <c r="H566" s="420"/>
      <c r="I566" s="420"/>
      <c r="J566" s="420"/>
      <c r="K566" s="420"/>
      <c r="L566" s="420"/>
      <c r="M566" s="420"/>
      <c r="N566" s="420"/>
      <c r="O566" s="420"/>
      <c r="P566" s="420"/>
      <c r="Q566" s="420"/>
      <c r="R566" s="420"/>
      <c r="S566" s="420"/>
      <c r="T566" s="420"/>
      <c r="U566" s="420"/>
      <c r="V566" s="420"/>
      <c r="W566" s="420"/>
      <c r="X566" s="420"/>
      <c r="Y566" s="420"/>
      <c r="Z566" s="420"/>
      <c r="AA566" s="420"/>
    </row>
    <row r="567" spans="2:27">
      <c r="B567" s="420"/>
      <c r="C567" s="420"/>
      <c r="D567" s="420"/>
      <c r="E567" s="421"/>
      <c r="F567" s="420"/>
      <c r="G567" s="420"/>
      <c r="H567" s="420"/>
      <c r="I567" s="420"/>
      <c r="J567" s="420"/>
      <c r="K567" s="420"/>
      <c r="L567" s="420"/>
      <c r="M567" s="420"/>
      <c r="N567" s="420"/>
      <c r="O567" s="420"/>
      <c r="P567" s="420"/>
      <c r="Q567" s="420"/>
      <c r="R567" s="420"/>
      <c r="S567" s="420"/>
      <c r="T567" s="420"/>
      <c r="U567" s="420"/>
      <c r="V567" s="420"/>
      <c r="W567" s="420"/>
      <c r="X567" s="420"/>
      <c r="Y567" s="420"/>
      <c r="Z567" s="420"/>
      <c r="AA567" s="420"/>
    </row>
    <row r="568" spans="2:27">
      <c r="B568" s="420"/>
      <c r="C568" s="420"/>
      <c r="D568" s="420"/>
      <c r="E568" s="421"/>
      <c r="F568" s="420"/>
      <c r="G568" s="420"/>
      <c r="H568" s="420"/>
      <c r="I568" s="420"/>
      <c r="J568" s="420"/>
      <c r="K568" s="420"/>
      <c r="L568" s="420"/>
      <c r="M568" s="420"/>
      <c r="N568" s="420"/>
      <c r="O568" s="420"/>
      <c r="P568" s="420"/>
      <c r="Q568" s="420"/>
      <c r="R568" s="420"/>
      <c r="S568" s="420"/>
      <c r="T568" s="420"/>
      <c r="U568" s="420"/>
      <c r="V568" s="420"/>
      <c r="W568" s="420"/>
      <c r="X568" s="420"/>
      <c r="Y568" s="420"/>
      <c r="Z568" s="420"/>
      <c r="AA568" s="420"/>
    </row>
    <row r="569" spans="2:27">
      <c r="B569" s="420"/>
      <c r="C569" s="420"/>
      <c r="D569" s="420"/>
      <c r="E569" s="421"/>
      <c r="F569" s="420"/>
      <c r="G569" s="420"/>
      <c r="H569" s="420"/>
      <c r="I569" s="420"/>
      <c r="J569" s="420"/>
      <c r="K569" s="420"/>
      <c r="L569" s="420"/>
      <c r="M569" s="420"/>
      <c r="N569" s="420"/>
      <c r="O569" s="420"/>
      <c r="P569" s="420"/>
      <c r="Q569" s="420"/>
      <c r="R569" s="420"/>
      <c r="S569" s="420"/>
      <c r="T569" s="420"/>
      <c r="U569" s="420"/>
      <c r="V569" s="420"/>
      <c r="W569" s="420"/>
      <c r="X569" s="420"/>
      <c r="Y569" s="420"/>
      <c r="Z569" s="420"/>
      <c r="AA569" s="420"/>
    </row>
    <row r="570" spans="2:27">
      <c r="B570" s="420"/>
      <c r="C570" s="420"/>
      <c r="D570" s="420"/>
      <c r="E570" s="421"/>
      <c r="F570" s="420"/>
      <c r="G570" s="420"/>
      <c r="H570" s="420"/>
      <c r="I570" s="420"/>
      <c r="J570" s="420"/>
      <c r="K570" s="420"/>
      <c r="L570" s="420"/>
      <c r="M570" s="420"/>
      <c r="N570" s="420"/>
      <c r="O570" s="420"/>
      <c r="P570" s="420"/>
      <c r="Q570" s="420"/>
      <c r="R570" s="420"/>
      <c r="S570" s="420"/>
      <c r="T570" s="420"/>
      <c r="U570" s="420"/>
      <c r="V570" s="420"/>
      <c r="W570" s="420"/>
      <c r="X570" s="420"/>
      <c r="Y570" s="420"/>
      <c r="Z570" s="420"/>
      <c r="AA570" s="420"/>
    </row>
    <row r="571" spans="2:27">
      <c r="B571" s="420"/>
      <c r="C571" s="420"/>
      <c r="D571" s="420"/>
      <c r="E571" s="421"/>
      <c r="F571" s="420"/>
      <c r="G571" s="420"/>
      <c r="H571" s="420"/>
      <c r="I571" s="420"/>
      <c r="J571" s="420"/>
      <c r="K571" s="420"/>
      <c r="L571" s="420"/>
      <c r="M571" s="420"/>
      <c r="N571" s="420"/>
      <c r="O571" s="420"/>
      <c r="P571" s="420"/>
      <c r="Q571" s="420"/>
      <c r="R571" s="420"/>
      <c r="S571" s="420"/>
      <c r="T571" s="420"/>
      <c r="U571" s="420"/>
      <c r="V571" s="420"/>
      <c r="W571" s="420"/>
      <c r="X571" s="420"/>
      <c r="Y571" s="420"/>
      <c r="Z571" s="420"/>
      <c r="AA571" s="420"/>
    </row>
    <row r="572" spans="2:27">
      <c r="B572" s="420"/>
      <c r="C572" s="420"/>
      <c r="D572" s="420"/>
      <c r="E572" s="421"/>
      <c r="F572" s="420"/>
      <c r="G572" s="420"/>
      <c r="H572" s="420"/>
      <c r="I572" s="420"/>
      <c r="J572" s="420"/>
      <c r="K572" s="420"/>
      <c r="L572" s="420"/>
      <c r="M572" s="420"/>
      <c r="N572" s="420"/>
      <c r="O572" s="420"/>
      <c r="P572" s="420"/>
      <c r="Q572" s="420"/>
      <c r="R572" s="420"/>
      <c r="S572" s="420"/>
      <c r="T572" s="420"/>
      <c r="U572" s="420"/>
      <c r="V572" s="420"/>
      <c r="W572" s="420"/>
      <c r="X572" s="420"/>
      <c r="Y572" s="420"/>
      <c r="Z572" s="420"/>
      <c r="AA572" s="420"/>
    </row>
    <row r="573" spans="2:27">
      <c r="B573" s="420"/>
      <c r="C573" s="420"/>
      <c r="D573" s="420"/>
      <c r="E573" s="421"/>
      <c r="F573" s="420"/>
      <c r="G573" s="420"/>
      <c r="H573" s="420"/>
      <c r="I573" s="420"/>
      <c r="J573" s="420"/>
      <c r="K573" s="420"/>
      <c r="L573" s="420"/>
      <c r="M573" s="420"/>
      <c r="N573" s="420"/>
      <c r="O573" s="420"/>
      <c r="P573" s="420"/>
      <c r="Q573" s="420"/>
      <c r="R573" s="420"/>
      <c r="S573" s="420"/>
      <c r="T573" s="420"/>
      <c r="U573" s="420"/>
      <c r="V573" s="420"/>
      <c r="W573" s="420"/>
      <c r="X573" s="420"/>
      <c r="Y573" s="420"/>
      <c r="Z573" s="420"/>
      <c r="AA573" s="420"/>
    </row>
    <row r="574" spans="2:27">
      <c r="B574" s="420"/>
      <c r="C574" s="420"/>
      <c r="D574" s="420"/>
      <c r="E574" s="421"/>
      <c r="F574" s="420"/>
      <c r="G574" s="420"/>
      <c r="H574" s="420"/>
      <c r="I574" s="420"/>
      <c r="J574" s="420"/>
      <c r="K574" s="420"/>
      <c r="L574" s="420"/>
      <c r="M574" s="420"/>
      <c r="N574" s="420"/>
      <c r="O574" s="420"/>
      <c r="P574" s="420"/>
      <c r="Q574" s="420"/>
      <c r="R574" s="420"/>
      <c r="S574" s="420"/>
      <c r="T574" s="420"/>
      <c r="U574" s="420"/>
      <c r="V574" s="420"/>
      <c r="W574" s="420"/>
      <c r="X574" s="420"/>
      <c r="Y574" s="420"/>
      <c r="Z574" s="420"/>
      <c r="AA574" s="420"/>
    </row>
    <row r="575" spans="2:27">
      <c r="B575" s="420"/>
      <c r="C575" s="420"/>
      <c r="D575" s="420"/>
      <c r="E575" s="421"/>
      <c r="F575" s="420"/>
      <c r="G575" s="420"/>
      <c r="H575" s="420"/>
      <c r="I575" s="420"/>
      <c r="J575" s="420"/>
      <c r="K575" s="420"/>
      <c r="L575" s="420"/>
      <c r="M575" s="420"/>
      <c r="N575" s="420"/>
      <c r="O575" s="420"/>
      <c r="P575" s="420"/>
      <c r="Q575" s="420"/>
      <c r="R575" s="420"/>
      <c r="S575" s="420"/>
      <c r="T575" s="420"/>
      <c r="U575" s="420"/>
      <c r="V575" s="420"/>
      <c r="W575" s="420"/>
      <c r="X575" s="420"/>
      <c r="Y575" s="420"/>
      <c r="Z575" s="420"/>
      <c r="AA575" s="420"/>
    </row>
    <row r="576" spans="2:27">
      <c r="B576" s="420"/>
      <c r="C576" s="420"/>
      <c r="D576" s="420"/>
      <c r="E576" s="421"/>
      <c r="F576" s="420"/>
      <c r="G576" s="420"/>
      <c r="H576" s="420"/>
      <c r="I576" s="420"/>
      <c r="J576" s="420"/>
      <c r="K576" s="420"/>
      <c r="L576" s="420"/>
      <c r="M576" s="420"/>
      <c r="N576" s="420"/>
      <c r="O576" s="420"/>
      <c r="P576" s="420"/>
      <c r="Q576" s="420"/>
      <c r="R576" s="420"/>
      <c r="S576" s="420"/>
      <c r="T576" s="420"/>
      <c r="U576" s="420"/>
      <c r="V576" s="420"/>
      <c r="W576" s="420"/>
      <c r="X576" s="420"/>
      <c r="Y576" s="420"/>
      <c r="Z576" s="420"/>
      <c r="AA576" s="420"/>
    </row>
    <row r="577" spans="2:27">
      <c r="B577" s="420"/>
      <c r="C577" s="420"/>
      <c r="D577" s="420"/>
      <c r="E577" s="421"/>
      <c r="F577" s="420"/>
      <c r="G577" s="420"/>
      <c r="H577" s="420"/>
      <c r="I577" s="420"/>
      <c r="J577" s="420"/>
      <c r="K577" s="420"/>
      <c r="L577" s="420"/>
      <c r="M577" s="420"/>
      <c r="N577" s="420"/>
      <c r="O577" s="420"/>
      <c r="P577" s="420"/>
      <c r="Q577" s="420"/>
      <c r="R577" s="420"/>
      <c r="S577" s="420"/>
      <c r="T577" s="420"/>
      <c r="U577" s="420"/>
      <c r="V577" s="420"/>
      <c r="W577" s="420"/>
      <c r="X577" s="420"/>
      <c r="Y577" s="420"/>
      <c r="Z577" s="420"/>
      <c r="AA577" s="420"/>
    </row>
    <row r="578" spans="2:27">
      <c r="B578" s="420"/>
      <c r="C578" s="420"/>
      <c r="D578" s="420"/>
      <c r="E578" s="421"/>
      <c r="F578" s="420"/>
      <c r="G578" s="420"/>
      <c r="H578" s="420"/>
      <c r="I578" s="420"/>
      <c r="J578" s="420"/>
      <c r="K578" s="420"/>
      <c r="L578" s="420"/>
      <c r="M578" s="420"/>
      <c r="N578" s="420"/>
      <c r="O578" s="420"/>
      <c r="P578" s="420"/>
      <c r="Q578" s="420"/>
      <c r="R578" s="420"/>
      <c r="S578" s="420"/>
      <c r="T578" s="420"/>
      <c r="U578" s="420"/>
      <c r="V578" s="420"/>
      <c r="W578" s="420"/>
      <c r="X578" s="420"/>
      <c r="Y578" s="420"/>
      <c r="Z578" s="420"/>
      <c r="AA578" s="420"/>
    </row>
    <row r="579" spans="2:27">
      <c r="B579" s="420"/>
      <c r="C579" s="420"/>
      <c r="D579" s="420"/>
      <c r="E579" s="421"/>
      <c r="F579" s="420"/>
      <c r="G579" s="420"/>
      <c r="H579" s="420"/>
      <c r="I579" s="420"/>
      <c r="J579" s="420"/>
      <c r="K579" s="420"/>
      <c r="L579" s="420"/>
      <c r="M579" s="420"/>
      <c r="N579" s="420"/>
      <c r="O579" s="420"/>
      <c r="P579" s="420"/>
      <c r="Q579" s="420"/>
      <c r="R579" s="420"/>
      <c r="S579" s="420"/>
      <c r="T579" s="420"/>
      <c r="U579" s="420"/>
      <c r="V579" s="420"/>
      <c r="W579" s="420"/>
      <c r="X579" s="420"/>
      <c r="Y579" s="420"/>
      <c r="Z579" s="420"/>
      <c r="AA579" s="420"/>
    </row>
    <row r="580" spans="2:27">
      <c r="B580" s="420"/>
      <c r="C580" s="420"/>
      <c r="D580" s="420"/>
      <c r="E580" s="421"/>
      <c r="F580" s="420"/>
      <c r="G580" s="420"/>
      <c r="H580" s="420"/>
      <c r="I580" s="420"/>
      <c r="J580" s="420"/>
      <c r="K580" s="420"/>
      <c r="L580" s="420"/>
      <c r="M580" s="420"/>
      <c r="N580" s="420"/>
      <c r="O580" s="420"/>
      <c r="P580" s="420"/>
      <c r="Q580" s="420"/>
      <c r="R580" s="420"/>
      <c r="S580" s="420"/>
      <c r="T580" s="420"/>
      <c r="U580" s="420"/>
      <c r="V580" s="420"/>
      <c r="W580" s="420"/>
      <c r="X580" s="420"/>
      <c r="Y580" s="420"/>
      <c r="Z580" s="420"/>
      <c r="AA580" s="420"/>
    </row>
    <row r="581" spans="2:27">
      <c r="B581" s="420"/>
      <c r="C581" s="420"/>
      <c r="D581" s="420"/>
      <c r="E581" s="421"/>
      <c r="F581" s="420"/>
      <c r="G581" s="420"/>
      <c r="H581" s="420"/>
      <c r="I581" s="420"/>
      <c r="J581" s="420"/>
      <c r="K581" s="420"/>
      <c r="L581" s="420"/>
      <c r="M581" s="420"/>
      <c r="N581" s="420"/>
      <c r="O581" s="420"/>
      <c r="P581" s="420"/>
      <c r="Q581" s="420"/>
      <c r="R581" s="420"/>
      <c r="S581" s="420"/>
      <c r="T581" s="420"/>
      <c r="U581" s="420"/>
      <c r="V581" s="420"/>
      <c r="W581" s="420"/>
      <c r="X581" s="420"/>
      <c r="Y581" s="420"/>
      <c r="Z581" s="420"/>
      <c r="AA581" s="420"/>
    </row>
    <row r="582" spans="2:27">
      <c r="B582" s="420"/>
      <c r="C582" s="420"/>
      <c r="D582" s="420"/>
      <c r="E582" s="421"/>
      <c r="F582" s="420"/>
      <c r="G582" s="420"/>
      <c r="H582" s="420"/>
      <c r="I582" s="420"/>
      <c r="J582" s="420"/>
      <c r="K582" s="420"/>
      <c r="L582" s="420"/>
      <c r="M582" s="420"/>
      <c r="N582" s="420"/>
      <c r="O582" s="420"/>
      <c r="P582" s="420"/>
      <c r="Q582" s="420"/>
      <c r="R582" s="420"/>
      <c r="S582" s="420"/>
      <c r="T582" s="420"/>
      <c r="U582" s="420"/>
      <c r="V582" s="420"/>
      <c r="W582" s="420"/>
      <c r="X582" s="420"/>
      <c r="Y582" s="420"/>
      <c r="Z582" s="420"/>
      <c r="AA582" s="420"/>
    </row>
    <row r="583" spans="2:27">
      <c r="B583" s="420"/>
      <c r="C583" s="420"/>
      <c r="D583" s="420"/>
      <c r="E583" s="421"/>
      <c r="F583" s="420"/>
      <c r="G583" s="420"/>
      <c r="H583" s="420"/>
      <c r="I583" s="420"/>
      <c r="J583" s="420"/>
      <c r="K583" s="420"/>
      <c r="L583" s="420"/>
      <c r="M583" s="420"/>
      <c r="N583" s="420"/>
      <c r="O583" s="420"/>
      <c r="P583" s="420"/>
      <c r="Q583" s="420"/>
      <c r="R583" s="420"/>
      <c r="S583" s="420"/>
      <c r="T583" s="420"/>
      <c r="U583" s="420"/>
      <c r="V583" s="420"/>
      <c r="W583" s="420"/>
      <c r="X583" s="420"/>
      <c r="Y583" s="420"/>
      <c r="Z583" s="420"/>
      <c r="AA583" s="420"/>
    </row>
    <row r="584" spans="2:27">
      <c r="B584" s="420"/>
      <c r="C584" s="420"/>
      <c r="D584" s="420"/>
      <c r="E584" s="421"/>
      <c r="F584" s="420"/>
      <c r="G584" s="420"/>
      <c r="H584" s="420"/>
      <c r="I584" s="420"/>
      <c r="J584" s="420"/>
      <c r="K584" s="420"/>
      <c r="L584" s="420"/>
      <c r="M584" s="420"/>
      <c r="N584" s="420"/>
      <c r="O584" s="420"/>
      <c r="P584" s="420"/>
      <c r="Q584" s="420"/>
      <c r="R584" s="420"/>
      <c r="S584" s="420"/>
      <c r="T584" s="420"/>
      <c r="U584" s="420"/>
      <c r="V584" s="420"/>
      <c r="W584" s="420"/>
      <c r="X584" s="420"/>
      <c r="Y584" s="420"/>
      <c r="Z584" s="420"/>
      <c r="AA584" s="420"/>
    </row>
    <row r="585" spans="2:27">
      <c r="B585" s="420"/>
      <c r="C585" s="420"/>
      <c r="D585" s="420"/>
      <c r="E585" s="421"/>
      <c r="F585" s="420"/>
      <c r="G585" s="420"/>
      <c r="H585" s="420"/>
      <c r="I585" s="420"/>
      <c r="J585" s="420"/>
      <c r="K585" s="420"/>
      <c r="L585" s="420"/>
      <c r="M585" s="420"/>
      <c r="N585" s="420"/>
      <c r="O585" s="420"/>
      <c r="P585" s="420"/>
      <c r="Q585" s="420"/>
      <c r="R585" s="420"/>
      <c r="S585" s="420"/>
      <c r="T585" s="420"/>
      <c r="U585" s="420"/>
      <c r="V585" s="420"/>
      <c r="W585" s="420"/>
      <c r="X585" s="420"/>
      <c r="Y585" s="420"/>
      <c r="Z585" s="420"/>
      <c r="AA585" s="420"/>
    </row>
    <row r="586" spans="2:27">
      <c r="B586" s="420"/>
      <c r="C586" s="420"/>
      <c r="D586" s="420"/>
      <c r="E586" s="421"/>
      <c r="F586" s="420"/>
      <c r="G586" s="420"/>
      <c r="H586" s="420"/>
      <c r="I586" s="420"/>
      <c r="J586" s="420"/>
      <c r="K586" s="420"/>
      <c r="L586" s="420"/>
      <c r="M586" s="420"/>
      <c r="N586" s="420"/>
      <c r="O586" s="420"/>
      <c r="P586" s="420"/>
      <c r="Q586" s="420"/>
      <c r="R586" s="420"/>
      <c r="S586" s="420"/>
      <c r="T586" s="420"/>
      <c r="U586" s="420"/>
      <c r="V586" s="420"/>
      <c r="W586" s="420"/>
      <c r="X586" s="420"/>
      <c r="Y586" s="420"/>
      <c r="Z586" s="420"/>
      <c r="AA586" s="420"/>
    </row>
    <row r="587" spans="2:27">
      <c r="B587" s="420"/>
      <c r="C587" s="420"/>
      <c r="D587" s="420"/>
      <c r="E587" s="421"/>
      <c r="F587" s="420"/>
      <c r="G587" s="420"/>
      <c r="H587" s="420"/>
      <c r="I587" s="420"/>
      <c r="J587" s="420"/>
      <c r="K587" s="420"/>
      <c r="L587" s="420"/>
      <c r="M587" s="420"/>
      <c r="N587" s="420"/>
      <c r="O587" s="420"/>
      <c r="P587" s="420"/>
      <c r="Q587" s="420"/>
      <c r="R587" s="420"/>
      <c r="S587" s="420"/>
      <c r="T587" s="420"/>
      <c r="U587" s="420"/>
      <c r="V587" s="420"/>
      <c r="W587" s="420"/>
      <c r="X587" s="420"/>
      <c r="Y587" s="420"/>
      <c r="Z587" s="420"/>
      <c r="AA587" s="420"/>
    </row>
    <row r="588" spans="2:27">
      <c r="B588" s="420"/>
      <c r="C588" s="420"/>
      <c r="D588" s="420"/>
      <c r="E588" s="421"/>
      <c r="F588" s="420"/>
      <c r="G588" s="420"/>
      <c r="H588" s="420"/>
      <c r="I588" s="420"/>
      <c r="J588" s="420"/>
      <c r="K588" s="420"/>
      <c r="L588" s="420"/>
      <c r="M588" s="420"/>
      <c r="N588" s="420"/>
      <c r="O588" s="420"/>
      <c r="P588" s="420"/>
      <c r="Q588" s="420"/>
      <c r="R588" s="420"/>
      <c r="S588" s="420"/>
      <c r="T588" s="420"/>
      <c r="U588" s="420"/>
      <c r="V588" s="420"/>
      <c r="W588" s="420"/>
      <c r="X588" s="420"/>
      <c r="Y588" s="420"/>
      <c r="Z588" s="420"/>
      <c r="AA588" s="420"/>
    </row>
    <row r="589" spans="2:27">
      <c r="B589" s="420"/>
      <c r="C589" s="420"/>
      <c r="D589" s="420"/>
      <c r="E589" s="421"/>
      <c r="F589" s="420"/>
      <c r="G589" s="420"/>
      <c r="H589" s="420"/>
      <c r="I589" s="420"/>
      <c r="J589" s="420"/>
      <c r="K589" s="420"/>
      <c r="L589" s="420"/>
      <c r="M589" s="420"/>
      <c r="N589" s="420"/>
      <c r="O589" s="420"/>
      <c r="P589" s="420"/>
      <c r="Q589" s="420"/>
      <c r="R589" s="420"/>
      <c r="S589" s="420"/>
      <c r="T589" s="420"/>
      <c r="U589" s="420"/>
      <c r="V589" s="420"/>
      <c r="W589" s="420"/>
      <c r="X589" s="420"/>
      <c r="Y589" s="420"/>
      <c r="Z589" s="420"/>
      <c r="AA589" s="420"/>
    </row>
    <row r="590" spans="2:27">
      <c r="B590" s="420"/>
      <c r="C590" s="420"/>
      <c r="D590" s="420"/>
      <c r="E590" s="421"/>
      <c r="F590" s="420"/>
      <c r="G590" s="420"/>
      <c r="H590" s="420"/>
      <c r="I590" s="420"/>
      <c r="J590" s="420"/>
      <c r="K590" s="420"/>
      <c r="L590" s="420"/>
      <c r="M590" s="420"/>
      <c r="N590" s="420"/>
      <c r="O590" s="420"/>
      <c r="P590" s="420"/>
      <c r="Q590" s="420"/>
      <c r="R590" s="420"/>
      <c r="S590" s="420"/>
      <c r="T590" s="420"/>
      <c r="U590" s="420"/>
      <c r="V590" s="420"/>
      <c r="W590" s="420"/>
      <c r="X590" s="420"/>
      <c r="Y590" s="420"/>
      <c r="Z590" s="420"/>
      <c r="AA590" s="420"/>
    </row>
    <row r="591" spans="2:27">
      <c r="B591" s="420"/>
      <c r="C591" s="420"/>
      <c r="D591" s="420"/>
      <c r="E591" s="421"/>
      <c r="F591" s="420"/>
      <c r="G591" s="420"/>
      <c r="H591" s="420"/>
      <c r="I591" s="420"/>
      <c r="J591" s="420"/>
      <c r="K591" s="420"/>
      <c r="L591" s="420"/>
      <c r="M591" s="420"/>
      <c r="N591" s="420"/>
      <c r="O591" s="420"/>
      <c r="P591" s="420"/>
      <c r="Q591" s="420"/>
      <c r="R591" s="420"/>
      <c r="S591" s="420"/>
      <c r="T591" s="420"/>
      <c r="U591" s="420"/>
      <c r="V591" s="420"/>
      <c r="W591" s="420"/>
      <c r="X591" s="420"/>
      <c r="Y591" s="420"/>
      <c r="Z591" s="420"/>
      <c r="AA591" s="420"/>
    </row>
    <row r="592" spans="2:27">
      <c r="B592" s="420"/>
      <c r="C592" s="420"/>
      <c r="D592" s="420"/>
      <c r="E592" s="421"/>
      <c r="F592" s="420"/>
      <c r="G592" s="420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  <c r="R592" s="420"/>
      <c r="S592" s="420"/>
      <c r="T592" s="420"/>
      <c r="U592" s="420"/>
      <c r="V592" s="420"/>
      <c r="W592" s="420"/>
      <c r="X592" s="420"/>
      <c r="Y592" s="420"/>
      <c r="Z592" s="420"/>
      <c r="AA592" s="420"/>
    </row>
    <row r="593" spans="2:27">
      <c r="B593" s="420"/>
      <c r="C593" s="420"/>
      <c r="D593" s="420"/>
      <c r="E593" s="421"/>
      <c r="F593" s="420"/>
      <c r="G593" s="420"/>
      <c r="H593" s="420"/>
      <c r="I593" s="420"/>
      <c r="J593" s="420"/>
      <c r="K593" s="420"/>
      <c r="L593" s="420"/>
      <c r="M593" s="420"/>
      <c r="N593" s="420"/>
      <c r="O593" s="420"/>
      <c r="P593" s="420"/>
      <c r="Q593" s="420"/>
      <c r="R593" s="420"/>
      <c r="S593" s="420"/>
      <c r="T593" s="420"/>
      <c r="U593" s="420"/>
      <c r="V593" s="420"/>
      <c r="W593" s="420"/>
      <c r="X593" s="420"/>
      <c r="Y593" s="420"/>
      <c r="Z593" s="420"/>
      <c r="AA593" s="420"/>
    </row>
    <row r="594" spans="2:27">
      <c r="B594" s="420"/>
      <c r="C594" s="420"/>
      <c r="D594" s="420"/>
      <c r="E594" s="421"/>
      <c r="F594" s="420"/>
      <c r="G594" s="420"/>
      <c r="H594" s="420"/>
      <c r="I594" s="420"/>
      <c r="J594" s="420"/>
      <c r="K594" s="420"/>
      <c r="L594" s="420"/>
      <c r="M594" s="420"/>
      <c r="N594" s="420"/>
      <c r="O594" s="420"/>
      <c r="P594" s="420"/>
      <c r="Q594" s="420"/>
      <c r="R594" s="420"/>
      <c r="S594" s="420"/>
      <c r="T594" s="420"/>
      <c r="U594" s="420"/>
      <c r="V594" s="420"/>
      <c r="W594" s="420"/>
      <c r="X594" s="420"/>
      <c r="Y594" s="420"/>
      <c r="Z594" s="420"/>
      <c r="AA594" s="420"/>
    </row>
    <row r="595" spans="2:27">
      <c r="B595" s="420"/>
      <c r="C595" s="420"/>
      <c r="D595" s="420"/>
      <c r="E595" s="421"/>
      <c r="F595" s="420"/>
      <c r="G595" s="420"/>
      <c r="H595" s="420"/>
      <c r="I595" s="420"/>
      <c r="J595" s="420"/>
      <c r="K595" s="420"/>
      <c r="L595" s="420"/>
      <c r="M595" s="420"/>
      <c r="N595" s="420"/>
      <c r="O595" s="420"/>
      <c r="P595" s="420"/>
      <c r="Q595" s="420"/>
      <c r="R595" s="420"/>
      <c r="S595" s="420"/>
      <c r="T595" s="420"/>
      <c r="U595" s="420"/>
      <c r="V595" s="420"/>
      <c r="W595" s="420"/>
      <c r="X595" s="420"/>
      <c r="Y595" s="420"/>
      <c r="Z595" s="420"/>
      <c r="AA595" s="420"/>
    </row>
    <row r="596" spans="2:27">
      <c r="B596" s="420"/>
      <c r="C596" s="420"/>
      <c r="D596" s="420"/>
      <c r="E596" s="421"/>
      <c r="F596" s="420"/>
      <c r="G596" s="420"/>
      <c r="H596" s="420"/>
      <c r="I596" s="420"/>
      <c r="J596" s="420"/>
      <c r="K596" s="420"/>
      <c r="L596" s="420"/>
      <c r="M596" s="420"/>
      <c r="N596" s="420"/>
      <c r="O596" s="420"/>
      <c r="P596" s="420"/>
      <c r="Q596" s="420"/>
      <c r="R596" s="420"/>
      <c r="S596" s="420"/>
      <c r="T596" s="420"/>
      <c r="U596" s="420"/>
      <c r="V596" s="420"/>
      <c r="W596" s="420"/>
      <c r="X596" s="420"/>
      <c r="Y596" s="420"/>
      <c r="Z596" s="420"/>
      <c r="AA596" s="420"/>
    </row>
    <row r="597" spans="2:27">
      <c r="B597" s="420"/>
      <c r="C597" s="420"/>
      <c r="D597" s="420"/>
      <c r="E597" s="421"/>
      <c r="F597" s="420"/>
      <c r="G597" s="420"/>
      <c r="H597" s="420"/>
      <c r="I597" s="420"/>
      <c r="J597" s="420"/>
      <c r="K597" s="420"/>
      <c r="L597" s="420"/>
      <c r="M597" s="420"/>
      <c r="N597" s="420"/>
      <c r="O597" s="420"/>
      <c r="P597" s="420"/>
      <c r="Q597" s="420"/>
      <c r="R597" s="420"/>
      <c r="S597" s="420"/>
      <c r="T597" s="420"/>
      <c r="U597" s="420"/>
      <c r="V597" s="420"/>
      <c r="W597" s="420"/>
      <c r="X597" s="420"/>
      <c r="Y597" s="420"/>
      <c r="Z597" s="420"/>
      <c r="AA597" s="420"/>
    </row>
    <row r="598" spans="2:27">
      <c r="B598" s="420"/>
      <c r="C598" s="420"/>
      <c r="D598" s="420"/>
      <c r="E598" s="421"/>
      <c r="F598" s="420"/>
      <c r="G598" s="420"/>
      <c r="H598" s="420"/>
      <c r="I598" s="420"/>
      <c r="J598" s="420"/>
      <c r="K598" s="420"/>
      <c r="L598" s="420"/>
      <c r="M598" s="420"/>
      <c r="N598" s="420"/>
      <c r="O598" s="420"/>
      <c r="P598" s="420"/>
      <c r="Q598" s="420"/>
      <c r="R598" s="420"/>
      <c r="S598" s="420"/>
      <c r="T598" s="420"/>
      <c r="U598" s="420"/>
      <c r="V598" s="420"/>
      <c r="W598" s="420"/>
      <c r="X598" s="420"/>
      <c r="Y598" s="420"/>
      <c r="Z598" s="420"/>
      <c r="AA598" s="420"/>
    </row>
    <row r="599" spans="2:27">
      <c r="B599" s="420"/>
      <c r="C599" s="420"/>
      <c r="D599" s="420"/>
      <c r="E599" s="421"/>
      <c r="F599" s="420"/>
      <c r="G599" s="420"/>
      <c r="H599" s="420"/>
      <c r="I599" s="420"/>
      <c r="J599" s="420"/>
      <c r="K599" s="420"/>
      <c r="L599" s="420"/>
      <c r="M599" s="420"/>
      <c r="N599" s="420"/>
      <c r="O599" s="420"/>
      <c r="P599" s="420"/>
      <c r="Q599" s="420"/>
      <c r="R599" s="420"/>
      <c r="S599" s="420"/>
      <c r="T599" s="420"/>
      <c r="U599" s="420"/>
      <c r="V599" s="420"/>
      <c r="W599" s="420"/>
      <c r="X599" s="420"/>
      <c r="Y599" s="420"/>
      <c r="Z599" s="420"/>
      <c r="AA599" s="420"/>
    </row>
    <row r="600" spans="2:27">
      <c r="B600" s="420"/>
      <c r="C600" s="420"/>
      <c r="D600" s="420"/>
      <c r="E600" s="421"/>
      <c r="F600" s="420"/>
      <c r="G600" s="420"/>
      <c r="H600" s="420"/>
      <c r="I600" s="420"/>
      <c r="J600" s="420"/>
      <c r="K600" s="420"/>
      <c r="L600" s="420"/>
      <c r="M600" s="420"/>
      <c r="N600" s="420"/>
      <c r="O600" s="420"/>
      <c r="P600" s="420"/>
      <c r="Q600" s="420"/>
      <c r="R600" s="420"/>
      <c r="S600" s="420"/>
      <c r="T600" s="420"/>
      <c r="U600" s="420"/>
      <c r="V600" s="420"/>
      <c r="W600" s="420"/>
      <c r="X600" s="420"/>
      <c r="Y600" s="420"/>
      <c r="Z600" s="420"/>
      <c r="AA600" s="420"/>
    </row>
    <row r="601" spans="2:27">
      <c r="B601" s="420"/>
      <c r="C601" s="420"/>
      <c r="D601" s="420"/>
      <c r="E601" s="421"/>
      <c r="F601" s="420"/>
      <c r="G601" s="420"/>
      <c r="H601" s="420"/>
      <c r="I601" s="420"/>
      <c r="J601" s="420"/>
      <c r="K601" s="420"/>
      <c r="L601" s="420"/>
      <c r="M601" s="420"/>
      <c r="N601" s="420"/>
      <c r="O601" s="420"/>
      <c r="P601" s="420"/>
      <c r="Q601" s="420"/>
      <c r="R601" s="420"/>
      <c r="S601" s="420"/>
      <c r="T601" s="420"/>
      <c r="U601" s="420"/>
      <c r="V601" s="420"/>
      <c r="W601" s="420"/>
      <c r="X601" s="420"/>
      <c r="Y601" s="420"/>
      <c r="Z601" s="420"/>
      <c r="AA601" s="420"/>
    </row>
    <row r="602" spans="2:27">
      <c r="B602" s="420"/>
      <c r="C602" s="420"/>
      <c r="D602" s="420"/>
      <c r="E602" s="421"/>
      <c r="F602" s="420"/>
      <c r="G602" s="420"/>
      <c r="H602" s="420"/>
      <c r="I602" s="420"/>
      <c r="J602" s="420"/>
      <c r="K602" s="420"/>
      <c r="L602" s="420"/>
      <c r="M602" s="420"/>
      <c r="N602" s="420"/>
      <c r="O602" s="420"/>
      <c r="P602" s="420"/>
      <c r="Q602" s="420"/>
      <c r="R602" s="420"/>
      <c r="S602" s="420"/>
      <c r="T602" s="420"/>
      <c r="U602" s="420"/>
      <c r="V602" s="420"/>
      <c r="W602" s="420"/>
      <c r="X602" s="420"/>
      <c r="Y602" s="420"/>
      <c r="Z602" s="420"/>
      <c r="AA602" s="420"/>
    </row>
    <row r="603" spans="2:27">
      <c r="B603" s="420"/>
      <c r="C603" s="420"/>
      <c r="D603" s="420"/>
      <c r="E603" s="421"/>
      <c r="F603" s="420"/>
      <c r="G603" s="420"/>
      <c r="H603" s="420"/>
      <c r="I603" s="420"/>
      <c r="J603" s="420"/>
      <c r="K603" s="420"/>
      <c r="L603" s="420"/>
      <c r="M603" s="420"/>
      <c r="N603" s="420"/>
      <c r="O603" s="420"/>
      <c r="P603" s="420"/>
      <c r="Q603" s="420"/>
      <c r="R603" s="420"/>
      <c r="S603" s="420"/>
      <c r="T603" s="420"/>
      <c r="U603" s="420"/>
      <c r="V603" s="420"/>
      <c r="W603" s="420"/>
      <c r="X603" s="420"/>
      <c r="Y603" s="420"/>
      <c r="Z603" s="420"/>
      <c r="AA603" s="420"/>
    </row>
    <row r="604" spans="2:27">
      <c r="B604" s="420"/>
      <c r="C604" s="420"/>
      <c r="D604" s="420"/>
      <c r="E604" s="421"/>
      <c r="F604" s="420"/>
      <c r="G604" s="420"/>
      <c r="H604" s="420"/>
      <c r="I604" s="420"/>
      <c r="J604" s="420"/>
      <c r="K604" s="420"/>
      <c r="L604" s="420"/>
      <c r="M604" s="420"/>
      <c r="N604" s="420"/>
      <c r="O604" s="420"/>
      <c r="P604" s="420"/>
      <c r="Q604" s="420"/>
      <c r="R604" s="420"/>
      <c r="S604" s="420"/>
      <c r="T604" s="420"/>
      <c r="U604" s="420"/>
      <c r="V604" s="420"/>
      <c r="W604" s="420"/>
      <c r="X604" s="420"/>
      <c r="Y604" s="420"/>
      <c r="Z604" s="420"/>
      <c r="AA604" s="420"/>
    </row>
    <row r="605" spans="2:27">
      <c r="B605" s="420"/>
      <c r="C605" s="420"/>
      <c r="D605" s="420"/>
      <c r="E605" s="421"/>
      <c r="F605" s="420"/>
      <c r="G605" s="420"/>
      <c r="H605" s="420"/>
      <c r="I605" s="420"/>
      <c r="J605" s="420"/>
      <c r="K605" s="420"/>
      <c r="L605" s="420"/>
      <c r="M605" s="420"/>
      <c r="N605" s="420"/>
      <c r="O605" s="420"/>
      <c r="P605" s="420"/>
      <c r="Q605" s="420"/>
      <c r="R605" s="420"/>
      <c r="S605" s="420"/>
      <c r="T605" s="420"/>
      <c r="U605" s="420"/>
      <c r="V605" s="420"/>
      <c r="W605" s="420"/>
      <c r="X605" s="420"/>
      <c r="Y605" s="420"/>
      <c r="Z605" s="420"/>
      <c r="AA605" s="420"/>
    </row>
    <row r="606" spans="2:27">
      <c r="B606" s="420"/>
      <c r="C606" s="420"/>
      <c r="D606" s="420"/>
      <c r="E606" s="421"/>
      <c r="F606" s="420"/>
      <c r="G606" s="420"/>
      <c r="H606" s="420"/>
      <c r="I606" s="420"/>
      <c r="J606" s="420"/>
      <c r="K606" s="420"/>
      <c r="L606" s="420"/>
      <c r="M606" s="420"/>
      <c r="N606" s="420"/>
      <c r="O606" s="420"/>
      <c r="P606" s="420"/>
      <c r="Q606" s="420"/>
      <c r="R606" s="420"/>
      <c r="S606" s="420"/>
      <c r="T606" s="420"/>
      <c r="U606" s="420"/>
      <c r="V606" s="420"/>
      <c r="W606" s="420"/>
      <c r="X606" s="420"/>
      <c r="Y606" s="420"/>
      <c r="Z606" s="420"/>
      <c r="AA606" s="420"/>
    </row>
    <row r="607" spans="2:27">
      <c r="B607" s="420"/>
      <c r="C607" s="420"/>
      <c r="D607" s="420"/>
      <c r="E607" s="421"/>
      <c r="F607" s="420"/>
      <c r="G607" s="420"/>
      <c r="H607" s="420"/>
      <c r="I607" s="420"/>
      <c r="J607" s="420"/>
      <c r="K607" s="420"/>
      <c r="L607" s="420"/>
      <c r="M607" s="420"/>
      <c r="N607" s="420"/>
      <c r="O607" s="420"/>
      <c r="P607" s="420"/>
      <c r="Q607" s="420"/>
      <c r="R607" s="420"/>
      <c r="S607" s="420"/>
      <c r="T607" s="420"/>
      <c r="U607" s="420"/>
      <c r="V607" s="420"/>
      <c r="W607" s="420"/>
      <c r="X607" s="420"/>
      <c r="Y607" s="420"/>
      <c r="Z607" s="420"/>
      <c r="AA607" s="420"/>
    </row>
    <row r="608" spans="2:27">
      <c r="B608" s="420"/>
      <c r="C608" s="420"/>
      <c r="D608" s="420"/>
      <c r="E608" s="421"/>
      <c r="F608" s="420"/>
      <c r="G608" s="420"/>
      <c r="H608" s="420"/>
      <c r="I608" s="420"/>
      <c r="J608" s="420"/>
      <c r="K608" s="420"/>
      <c r="L608" s="420"/>
      <c r="M608" s="420"/>
      <c r="N608" s="420"/>
      <c r="O608" s="420"/>
      <c r="P608" s="420"/>
      <c r="Q608" s="420"/>
      <c r="R608" s="420"/>
      <c r="S608" s="420"/>
      <c r="T608" s="420"/>
      <c r="U608" s="420"/>
      <c r="V608" s="420"/>
      <c r="W608" s="420"/>
      <c r="X608" s="420"/>
      <c r="Y608" s="420"/>
      <c r="Z608" s="420"/>
      <c r="AA608" s="420"/>
    </row>
    <row r="609" spans="2:27">
      <c r="B609" s="420"/>
      <c r="C609" s="420"/>
      <c r="D609" s="420"/>
      <c r="E609" s="421"/>
      <c r="F609" s="420"/>
      <c r="G609" s="420"/>
      <c r="H609" s="420"/>
      <c r="I609" s="420"/>
      <c r="J609" s="420"/>
      <c r="K609" s="420"/>
      <c r="L609" s="420"/>
      <c r="M609" s="420"/>
      <c r="N609" s="420"/>
      <c r="O609" s="420"/>
      <c r="P609" s="420"/>
      <c r="Q609" s="420"/>
      <c r="R609" s="420"/>
      <c r="S609" s="420"/>
      <c r="T609" s="420"/>
      <c r="U609" s="420"/>
      <c r="V609" s="420"/>
      <c r="W609" s="420"/>
      <c r="X609" s="420"/>
      <c r="Y609" s="420"/>
      <c r="Z609" s="420"/>
      <c r="AA609" s="420"/>
    </row>
    <row r="610" spans="2:27">
      <c r="B610" s="420"/>
      <c r="C610" s="420"/>
      <c r="D610" s="420"/>
      <c r="E610" s="421"/>
      <c r="F610" s="420"/>
      <c r="G610" s="420"/>
      <c r="H610" s="420"/>
      <c r="I610" s="420"/>
      <c r="J610" s="420"/>
      <c r="K610" s="420"/>
      <c r="L610" s="420"/>
      <c r="M610" s="420"/>
      <c r="N610" s="420"/>
      <c r="O610" s="420"/>
      <c r="P610" s="420"/>
      <c r="Q610" s="420"/>
      <c r="R610" s="420"/>
      <c r="S610" s="420"/>
      <c r="T610" s="420"/>
      <c r="U610" s="420"/>
      <c r="V610" s="420"/>
      <c r="W610" s="420"/>
      <c r="X610" s="420"/>
      <c r="Y610" s="420"/>
      <c r="Z610" s="420"/>
      <c r="AA610" s="420"/>
    </row>
    <row r="611" spans="2:27">
      <c r="B611" s="420"/>
      <c r="C611" s="420"/>
      <c r="D611" s="420"/>
      <c r="E611" s="421"/>
      <c r="F611" s="420"/>
      <c r="G611" s="420"/>
      <c r="H611" s="420"/>
      <c r="I611" s="420"/>
      <c r="J611" s="420"/>
      <c r="K611" s="420"/>
      <c r="L611" s="420"/>
      <c r="M611" s="420"/>
      <c r="N611" s="420"/>
      <c r="O611" s="420"/>
      <c r="P611" s="420"/>
      <c r="Q611" s="420"/>
      <c r="R611" s="420"/>
      <c r="S611" s="420"/>
      <c r="T611" s="420"/>
      <c r="U611" s="420"/>
      <c r="V611" s="420"/>
      <c r="W611" s="420"/>
      <c r="X611" s="420"/>
      <c r="Y611" s="420"/>
      <c r="Z611" s="420"/>
      <c r="AA611" s="420"/>
    </row>
    <row r="612" spans="2:27">
      <c r="B612" s="420"/>
      <c r="C612" s="420"/>
      <c r="D612" s="420"/>
      <c r="E612" s="421"/>
      <c r="F612" s="420"/>
      <c r="G612" s="420"/>
      <c r="H612" s="420"/>
      <c r="I612" s="420"/>
      <c r="J612" s="420"/>
      <c r="K612" s="420"/>
      <c r="L612" s="420"/>
      <c r="M612" s="420"/>
      <c r="N612" s="420"/>
      <c r="O612" s="420"/>
      <c r="P612" s="420"/>
      <c r="Q612" s="420"/>
      <c r="R612" s="420"/>
      <c r="S612" s="420"/>
      <c r="T612" s="420"/>
      <c r="U612" s="420"/>
      <c r="V612" s="420"/>
      <c r="W612" s="420"/>
      <c r="X612" s="420"/>
      <c r="Y612" s="420"/>
      <c r="Z612" s="420"/>
      <c r="AA612" s="420"/>
    </row>
    <row r="613" spans="2:27">
      <c r="B613" s="420"/>
      <c r="C613" s="420"/>
      <c r="D613" s="420"/>
      <c r="E613" s="421"/>
      <c r="F613" s="420"/>
      <c r="G613" s="420"/>
      <c r="H613" s="420"/>
      <c r="I613" s="420"/>
      <c r="J613" s="420"/>
      <c r="K613" s="420"/>
      <c r="L613" s="420"/>
      <c r="M613" s="420"/>
      <c r="N613" s="420"/>
      <c r="O613" s="420"/>
      <c r="P613" s="420"/>
      <c r="Q613" s="420"/>
      <c r="R613" s="420"/>
      <c r="S613" s="420"/>
      <c r="T613" s="420"/>
      <c r="U613" s="420"/>
      <c r="V613" s="420"/>
      <c r="W613" s="420"/>
      <c r="X613" s="420"/>
      <c r="Y613" s="420"/>
      <c r="Z613" s="420"/>
      <c r="AA613" s="420"/>
    </row>
    <row r="614" spans="2:27">
      <c r="B614" s="420"/>
      <c r="C614" s="420"/>
      <c r="D614" s="420"/>
      <c r="E614" s="421"/>
      <c r="F614" s="420"/>
      <c r="G614" s="420"/>
      <c r="H614" s="420"/>
      <c r="I614" s="420"/>
      <c r="J614" s="420"/>
      <c r="K614" s="420"/>
      <c r="L614" s="420"/>
      <c r="M614" s="420"/>
      <c r="N614" s="420"/>
      <c r="O614" s="420"/>
      <c r="P614" s="420"/>
      <c r="Q614" s="420"/>
      <c r="R614" s="420"/>
      <c r="S614" s="420"/>
      <c r="T614" s="420"/>
      <c r="U614" s="420"/>
      <c r="V614" s="420"/>
      <c r="W614" s="420"/>
      <c r="X614" s="420"/>
      <c r="Y614" s="420"/>
      <c r="Z614" s="420"/>
      <c r="AA614" s="420"/>
    </row>
    <row r="615" spans="2:27">
      <c r="B615" s="420"/>
      <c r="C615" s="420"/>
      <c r="D615" s="420"/>
      <c r="E615" s="421"/>
      <c r="F615" s="420"/>
      <c r="G615" s="420"/>
      <c r="H615" s="420"/>
      <c r="I615" s="420"/>
      <c r="J615" s="420"/>
      <c r="K615" s="420"/>
      <c r="L615" s="420"/>
      <c r="M615" s="420"/>
      <c r="N615" s="420"/>
      <c r="O615" s="420"/>
      <c r="P615" s="420"/>
      <c r="Q615" s="420"/>
      <c r="R615" s="420"/>
      <c r="S615" s="420"/>
      <c r="T615" s="420"/>
      <c r="U615" s="420"/>
      <c r="V615" s="420"/>
      <c r="W615" s="420"/>
      <c r="X615" s="420"/>
      <c r="Y615" s="420"/>
      <c r="Z615" s="420"/>
      <c r="AA615" s="420"/>
    </row>
    <row r="616" spans="2:27">
      <c r="B616" s="420"/>
      <c r="C616" s="420"/>
      <c r="D616" s="420"/>
      <c r="E616" s="421"/>
      <c r="F616" s="420"/>
      <c r="G616" s="420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  <c r="R616" s="420"/>
      <c r="S616" s="420"/>
      <c r="T616" s="420"/>
      <c r="U616" s="420"/>
      <c r="V616" s="420"/>
      <c r="W616" s="420"/>
      <c r="X616" s="420"/>
      <c r="Y616" s="420"/>
      <c r="Z616" s="420"/>
      <c r="AA616" s="420"/>
    </row>
    <row r="617" spans="2:27">
      <c r="B617" s="420"/>
      <c r="C617" s="420"/>
      <c r="D617" s="420"/>
      <c r="E617" s="421"/>
      <c r="F617" s="420"/>
      <c r="G617" s="420"/>
      <c r="H617" s="420"/>
      <c r="I617" s="420"/>
      <c r="J617" s="420"/>
      <c r="K617" s="420"/>
      <c r="L617" s="420"/>
      <c r="M617" s="420"/>
      <c r="N617" s="420"/>
      <c r="O617" s="420"/>
      <c r="P617" s="420"/>
      <c r="Q617" s="420"/>
      <c r="R617" s="420"/>
      <c r="S617" s="420"/>
      <c r="T617" s="420"/>
      <c r="U617" s="420"/>
      <c r="V617" s="420"/>
      <c r="W617" s="420"/>
      <c r="X617" s="420"/>
      <c r="Y617" s="420"/>
      <c r="Z617" s="420"/>
      <c r="AA617" s="420"/>
    </row>
    <row r="618" spans="2:27">
      <c r="B618" s="420"/>
      <c r="C618" s="420"/>
      <c r="D618" s="420"/>
      <c r="E618" s="421"/>
      <c r="F618" s="420"/>
      <c r="G618" s="420"/>
      <c r="H618" s="420"/>
      <c r="I618" s="420"/>
      <c r="J618" s="420"/>
      <c r="K618" s="420"/>
      <c r="L618" s="420"/>
      <c r="M618" s="420"/>
      <c r="N618" s="420"/>
      <c r="O618" s="420"/>
      <c r="P618" s="420"/>
      <c r="Q618" s="420"/>
      <c r="R618" s="420"/>
      <c r="S618" s="420"/>
      <c r="T618" s="420"/>
      <c r="U618" s="420"/>
      <c r="V618" s="420"/>
      <c r="W618" s="420"/>
      <c r="X618" s="420"/>
      <c r="Y618" s="420"/>
      <c r="Z618" s="420"/>
      <c r="AA618" s="420"/>
    </row>
    <row r="619" spans="2:27">
      <c r="B619" s="420"/>
      <c r="C619" s="420"/>
      <c r="D619" s="420"/>
      <c r="E619" s="421"/>
      <c r="F619" s="420"/>
      <c r="G619" s="420"/>
      <c r="H619" s="420"/>
      <c r="I619" s="420"/>
      <c r="J619" s="420"/>
      <c r="K619" s="420"/>
      <c r="L619" s="420"/>
      <c r="M619" s="420"/>
      <c r="N619" s="420"/>
      <c r="O619" s="420"/>
      <c r="P619" s="420"/>
      <c r="Q619" s="420"/>
      <c r="R619" s="420"/>
      <c r="S619" s="420"/>
      <c r="T619" s="420"/>
      <c r="U619" s="420"/>
      <c r="V619" s="420"/>
      <c r="W619" s="420"/>
      <c r="X619" s="420"/>
      <c r="Y619" s="420"/>
      <c r="Z619" s="420"/>
      <c r="AA619" s="420"/>
    </row>
    <row r="620" spans="2:27">
      <c r="B620" s="420"/>
      <c r="C620" s="420"/>
      <c r="D620" s="420"/>
      <c r="E620" s="421"/>
      <c r="F620" s="420"/>
      <c r="G620" s="420"/>
      <c r="H620" s="420"/>
      <c r="I620" s="420"/>
      <c r="J620" s="420"/>
      <c r="K620" s="420"/>
      <c r="L620" s="420"/>
      <c r="M620" s="420"/>
      <c r="N620" s="420"/>
      <c r="O620" s="420"/>
      <c r="P620" s="420"/>
      <c r="Q620" s="420"/>
      <c r="R620" s="420"/>
      <c r="S620" s="420"/>
      <c r="T620" s="420"/>
      <c r="U620" s="420"/>
      <c r="V620" s="420"/>
      <c r="W620" s="420"/>
      <c r="X620" s="420"/>
      <c r="Y620" s="420"/>
      <c r="Z620" s="420"/>
      <c r="AA620" s="420"/>
    </row>
    <row r="621" spans="2:27">
      <c r="B621" s="420"/>
      <c r="C621" s="420"/>
      <c r="D621" s="420"/>
      <c r="E621" s="421"/>
      <c r="F621" s="420"/>
      <c r="G621" s="420"/>
      <c r="H621" s="420"/>
      <c r="I621" s="420"/>
      <c r="J621" s="420"/>
      <c r="K621" s="420"/>
      <c r="L621" s="420"/>
      <c r="M621" s="420"/>
      <c r="N621" s="420"/>
      <c r="O621" s="420"/>
      <c r="P621" s="420"/>
      <c r="Q621" s="420"/>
      <c r="R621" s="420"/>
      <c r="S621" s="420"/>
      <c r="T621" s="420"/>
      <c r="U621" s="420"/>
      <c r="V621" s="420"/>
      <c r="W621" s="420"/>
      <c r="X621" s="420"/>
      <c r="Y621" s="420"/>
      <c r="Z621" s="420"/>
      <c r="AA621" s="420"/>
    </row>
    <row r="622" spans="2:27">
      <c r="B622" s="420"/>
      <c r="C622" s="420"/>
      <c r="D622" s="420"/>
      <c r="E622" s="421"/>
      <c r="F622" s="420"/>
      <c r="G622" s="420"/>
      <c r="H622" s="420"/>
      <c r="I622" s="420"/>
      <c r="J622" s="420"/>
      <c r="K622" s="420"/>
      <c r="L622" s="420"/>
      <c r="M622" s="420"/>
      <c r="N622" s="420"/>
      <c r="O622" s="420"/>
      <c r="P622" s="420"/>
      <c r="Q622" s="420"/>
      <c r="R622" s="420"/>
      <c r="S622" s="420"/>
      <c r="T622" s="420"/>
      <c r="U622" s="420"/>
      <c r="V622" s="420"/>
      <c r="W622" s="420"/>
      <c r="X622" s="420"/>
      <c r="Y622" s="420"/>
      <c r="Z622" s="420"/>
      <c r="AA622" s="420"/>
    </row>
    <row r="623" spans="2:27">
      <c r="B623" s="420"/>
      <c r="C623" s="420"/>
      <c r="D623" s="420"/>
      <c r="E623" s="421"/>
      <c r="F623" s="420"/>
      <c r="G623" s="420"/>
      <c r="H623" s="420"/>
      <c r="I623" s="420"/>
      <c r="J623" s="420"/>
      <c r="K623" s="420"/>
      <c r="L623" s="420"/>
      <c r="M623" s="420"/>
      <c r="N623" s="420"/>
      <c r="O623" s="420"/>
      <c r="P623" s="420"/>
      <c r="Q623" s="420"/>
      <c r="R623" s="420"/>
      <c r="S623" s="420"/>
      <c r="T623" s="420"/>
      <c r="U623" s="420"/>
      <c r="V623" s="420"/>
      <c r="W623" s="420"/>
      <c r="X623" s="420"/>
      <c r="Y623" s="420"/>
      <c r="Z623" s="420"/>
      <c r="AA623" s="420"/>
    </row>
    <row r="624" spans="2:27">
      <c r="B624" s="420"/>
      <c r="C624" s="420"/>
      <c r="D624" s="420"/>
      <c r="E624" s="421"/>
      <c r="F624" s="420"/>
      <c r="G624" s="420"/>
      <c r="H624" s="420"/>
      <c r="I624" s="420"/>
      <c r="J624" s="420"/>
      <c r="K624" s="420"/>
      <c r="L624" s="420"/>
      <c r="M624" s="420"/>
      <c r="N624" s="420"/>
      <c r="O624" s="420"/>
      <c r="P624" s="420"/>
      <c r="Q624" s="420"/>
      <c r="R624" s="420"/>
      <c r="S624" s="420"/>
      <c r="T624" s="420"/>
      <c r="U624" s="420"/>
      <c r="V624" s="420"/>
      <c r="W624" s="420"/>
      <c r="X624" s="420"/>
      <c r="Y624" s="420"/>
      <c r="Z624" s="420"/>
      <c r="AA624" s="420"/>
    </row>
    <row r="625" spans="2:27">
      <c r="B625" s="420"/>
      <c r="C625" s="420"/>
      <c r="D625" s="420"/>
      <c r="E625" s="421"/>
      <c r="F625" s="420"/>
      <c r="G625" s="420"/>
      <c r="H625" s="420"/>
      <c r="I625" s="420"/>
      <c r="J625" s="420"/>
      <c r="K625" s="420"/>
      <c r="L625" s="420"/>
      <c r="M625" s="420"/>
      <c r="N625" s="420"/>
      <c r="O625" s="420"/>
      <c r="P625" s="420"/>
      <c r="Q625" s="420"/>
      <c r="R625" s="420"/>
      <c r="S625" s="420"/>
      <c r="T625" s="420"/>
      <c r="U625" s="420"/>
      <c r="V625" s="420"/>
      <c r="W625" s="420"/>
      <c r="X625" s="420"/>
      <c r="Y625" s="420"/>
      <c r="Z625" s="420"/>
      <c r="AA625" s="420"/>
    </row>
    <row r="626" spans="2:27">
      <c r="B626" s="420"/>
      <c r="C626" s="420"/>
      <c r="D626" s="420"/>
      <c r="E626" s="421"/>
      <c r="F626" s="420"/>
      <c r="G626" s="420"/>
      <c r="H626" s="420"/>
      <c r="I626" s="420"/>
      <c r="J626" s="420"/>
      <c r="K626" s="420"/>
      <c r="L626" s="420"/>
      <c r="M626" s="420"/>
      <c r="N626" s="420"/>
      <c r="O626" s="420"/>
      <c r="P626" s="420"/>
      <c r="Q626" s="420"/>
      <c r="R626" s="420"/>
      <c r="S626" s="420"/>
      <c r="T626" s="420"/>
      <c r="U626" s="420"/>
      <c r="V626" s="420"/>
      <c r="W626" s="420"/>
      <c r="X626" s="420"/>
      <c r="Y626" s="420"/>
      <c r="Z626" s="420"/>
      <c r="AA626" s="420"/>
    </row>
    <row r="627" spans="2:27">
      <c r="B627" s="420"/>
      <c r="C627" s="420"/>
      <c r="D627" s="420"/>
      <c r="E627" s="421"/>
      <c r="F627" s="420"/>
      <c r="G627" s="420"/>
      <c r="H627" s="420"/>
      <c r="I627" s="420"/>
      <c r="J627" s="420"/>
      <c r="K627" s="420"/>
      <c r="L627" s="420"/>
      <c r="M627" s="420"/>
      <c r="N627" s="420"/>
      <c r="O627" s="420"/>
      <c r="P627" s="420"/>
      <c r="Q627" s="420"/>
      <c r="R627" s="420"/>
      <c r="S627" s="420"/>
      <c r="T627" s="420"/>
      <c r="U627" s="420"/>
      <c r="V627" s="420"/>
      <c r="W627" s="420"/>
      <c r="X627" s="420"/>
      <c r="Y627" s="420"/>
      <c r="Z627" s="420"/>
      <c r="AA627" s="420"/>
    </row>
    <row r="628" spans="2:27">
      <c r="B628" s="420"/>
      <c r="C628" s="420"/>
      <c r="D628" s="420"/>
      <c r="E628" s="421"/>
      <c r="F628" s="420"/>
      <c r="G628" s="420"/>
      <c r="H628" s="420"/>
      <c r="I628" s="420"/>
      <c r="J628" s="420"/>
      <c r="K628" s="420"/>
      <c r="L628" s="420"/>
      <c r="M628" s="420"/>
      <c r="N628" s="420"/>
      <c r="O628" s="420"/>
      <c r="P628" s="420"/>
      <c r="Q628" s="420"/>
      <c r="R628" s="420"/>
      <c r="S628" s="420"/>
      <c r="T628" s="420"/>
      <c r="U628" s="420"/>
      <c r="V628" s="420"/>
      <c r="W628" s="420"/>
      <c r="X628" s="420"/>
      <c r="Y628" s="420"/>
      <c r="Z628" s="420"/>
      <c r="AA628" s="420"/>
    </row>
    <row r="629" spans="2:27">
      <c r="B629" s="420"/>
      <c r="C629" s="420"/>
      <c r="D629" s="420"/>
      <c r="E629" s="421"/>
      <c r="F629" s="420"/>
      <c r="G629" s="420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  <c r="R629" s="420"/>
      <c r="S629" s="420"/>
      <c r="T629" s="420"/>
      <c r="U629" s="420"/>
      <c r="V629" s="420"/>
      <c r="W629" s="420"/>
      <c r="X629" s="420"/>
      <c r="Y629" s="420"/>
      <c r="Z629" s="420"/>
      <c r="AA629" s="420"/>
    </row>
    <row r="630" spans="2:27">
      <c r="B630" s="420"/>
      <c r="C630" s="420"/>
      <c r="D630" s="420"/>
      <c r="E630" s="421"/>
      <c r="F630" s="420"/>
      <c r="G630" s="420"/>
      <c r="H630" s="420"/>
      <c r="I630" s="420"/>
      <c r="J630" s="420"/>
      <c r="K630" s="420"/>
      <c r="L630" s="420"/>
      <c r="M630" s="420"/>
      <c r="N630" s="420"/>
      <c r="O630" s="420"/>
      <c r="P630" s="420"/>
      <c r="Q630" s="420"/>
      <c r="R630" s="420"/>
      <c r="S630" s="420"/>
      <c r="T630" s="420"/>
      <c r="U630" s="420"/>
      <c r="V630" s="420"/>
      <c r="W630" s="420"/>
      <c r="X630" s="420"/>
      <c r="Y630" s="420"/>
      <c r="Z630" s="420"/>
      <c r="AA630" s="420"/>
    </row>
    <row r="631" spans="2:27">
      <c r="B631" s="420"/>
      <c r="C631" s="420"/>
      <c r="D631" s="420"/>
      <c r="E631" s="421"/>
      <c r="F631" s="420"/>
      <c r="G631" s="420"/>
      <c r="H631" s="420"/>
      <c r="I631" s="420"/>
      <c r="J631" s="420"/>
      <c r="K631" s="420"/>
      <c r="L631" s="420"/>
      <c r="M631" s="420"/>
      <c r="N631" s="420"/>
      <c r="O631" s="420"/>
      <c r="P631" s="420"/>
      <c r="Q631" s="420"/>
      <c r="R631" s="420"/>
      <c r="S631" s="420"/>
      <c r="T631" s="420"/>
      <c r="U631" s="420"/>
      <c r="V631" s="420"/>
      <c r="W631" s="420"/>
      <c r="X631" s="420"/>
      <c r="Y631" s="420"/>
      <c r="Z631" s="420"/>
      <c r="AA631" s="420"/>
    </row>
    <row r="632" spans="2:27">
      <c r="B632" s="420"/>
      <c r="C632" s="420"/>
      <c r="D632" s="420"/>
      <c r="E632" s="421"/>
      <c r="F632" s="420"/>
      <c r="G632" s="420"/>
      <c r="H632" s="420"/>
      <c r="I632" s="420"/>
      <c r="J632" s="420"/>
      <c r="K632" s="420"/>
      <c r="L632" s="420"/>
      <c r="M632" s="420"/>
      <c r="N632" s="420"/>
      <c r="O632" s="420"/>
      <c r="P632" s="420"/>
      <c r="Q632" s="420"/>
      <c r="R632" s="420"/>
      <c r="S632" s="420"/>
      <c r="T632" s="420"/>
      <c r="U632" s="420"/>
      <c r="V632" s="420"/>
      <c r="W632" s="420"/>
      <c r="X632" s="420"/>
      <c r="Y632" s="420"/>
      <c r="Z632" s="420"/>
      <c r="AA632" s="420"/>
    </row>
    <row r="633" spans="2:27">
      <c r="B633" s="420"/>
      <c r="C633" s="420"/>
      <c r="D633" s="420"/>
      <c r="E633" s="421"/>
      <c r="F633" s="420"/>
      <c r="G633" s="420"/>
      <c r="H633" s="420"/>
      <c r="I633" s="420"/>
      <c r="J633" s="420"/>
      <c r="K633" s="420"/>
      <c r="L633" s="420"/>
      <c r="M633" s="420"/>
      <c r="N633" s="420"/>
      <c r="O633" s="420"/>
      <c r="P633" s="420"/>
      <c r="Q633" s="420"/>
      <c r="R633" s="420"/>
      <c r="S633" s="420"/>
      <c r="T633" s="420"/>
      <c r="U633" s="420"/>
      <c r="V633" s="420"/>
      <c r="W633" s="420"/>
      <c r="X633" s="420"/>
      <c r="Y633" s="420"/>
      <c r="Z633" s="420"/>
      <c r="AA633" s="420"/>
    </row>
    <row r="634" spans="2:27">
      <c r="B634" s="420"/>
      <c r="C634" s="420"/>
      <c r="D634" s="420"/>
      <c r="E634" s="421"/>
      <c r="F634" s="420"/>
      <c r="G634" s="420"/>
      <c r="H634" s="420"/>
      <c r="I634" s="420"/>
      <c r="J634" s="420"/>
      <c r="K634" s="420"/>
      <c r="L634" s="420"/>
      <c r="M634" s="420"/>
      <c r="N634" s="420"/>
      <c r="O634" s="420"/>
      <c r="P634" s="420"/>
      <c r="Q634" s="420"/>
      <c r="R634" s="420"/>
      <c r="S634" s="420"/>
      <c r="T634" s="420"/>
      <c r="U634" s="420"/>
      <c r="V634" s="420"/>
      <c r="W634" s="420"/>
      <c r="X634" s="420"/>
      <c r="Y634" s="420"/>
      <c r="Z634" s="420"/>
      <c r="AA634" s="420"/>
    </row>
    <row r="635" spans="2:27">
      <c r="B635" s="420"/>
      <c r="C635" s="420"/>
      <c r="D635" s="420"/>
      <c r="E635" s="421"/>
      <c r="F635" s="420"/>
      <c r="G635" s="420"/>
      <c r="H635" s="420"/>
      <c r="I635" s="420"/>
      <c r="J635" s="420"/>
      <c r="K635" s="420"/>
      <c r="L635" s="420"/>
      <c r="M635" s="420"/>
      <c r="N635" s="420"/>
      <c r="O635" s="420"/>
      <c r="P635" s="420"/>
      <c r="Q635" s="420"/>
      <c r="R635" s="420"/>
      <c r="S635" s="420"/>
      <c r="T635" s="420"/>
      <c r="U635" s="420"/>
      <c r="V635" s="420"/>
      <c r="W635" s="420"/>
      <c r="X635" s="420"/>
      <c r="Y635" s="420"/>
      <c r="Z635" s="420"/>
      <c r="AA635" s="420"/>
    </row>
    <row r="636" spans="2:27">
      <c r="B636" s="420"/>
      <c r="C636" s="420"/>
      <c r="D636" s="420"/>
      <c r="E636" s="421"/>
      <c r="F636" s="420"/>
      <c r="G636" s="420"/>
      <c r="H636" s="420"/>
      <c r="I636" s="420"/>
      <c r="J636" s="420"/>
      <c r="K636" s="420"/>
      <c r="L636" s="420"/>
      <c r="M636" s="420"/>
      <c r="N636" s="420"/>
      <c r="O636" s="420"/>
      <c r="P636" s="420"/>
      <c r="Q636" s="420"/>
      <c r="R636" s="420"/>
      <c r="S636" s="420"/>
      <c r="T636" s="420"/>
      <c r="U636" s="420"/>
      <c r="V636" s="420"/>
      <c r="W636" s="420"/>
      <c r="X636" s="420"/>
      <c r="Y636" s="420"/>
      <c r="Z636" s="420"/>
      <c r="AA636" s="420"/>
    </row>
    <row r="637" spans="2:27">
      <c r="B637" s="420"/>
      <c r="C637" s="420"/>
      <c r="D637" s="420"/>
      <c r="E637" s="421"/>
      <c r="F637" s="420"/>
      <c r="G637" s="420"/>
      <c r="H637" s="420"/>
      <c r="I637" s="420"/>
      <c r="J637" s="420"/>
      <c r="K637" s="420"/>
      <c r="L637" s="420"/>
      <c r="M637" s="420"/>
      <c r="N637" s="420"/>
      <c r="O637" s="420"/>
      <c r="P637" s="420"/>
      <c r="Q637" s="420"/>
      <c r="R637" s="420"/>
      <c r="S637" s="420"/>
      <c r="T637" s="420"/>
      <c r="U637" s="420"/>
      <c r="V637" s="420"/>
      <c r="W637" s="420"/>
      <c r="X637" s="420"/>
      <c r="Y637" s="420"/>
      <c r="Z637" s="420"/>
      <c r="AA637" s="420"/>
    </row>
    <row r="638" spans="2:27">
      <c r="B638" s="420"/>
      <c r="C638" s="420"/>
      <c r="D638" s="420"/>
      <c r="E638" s="421"/>
      <c r="F638" s="420"/>
      <c r="G638" s="420"/>
      <c r="H638" s="420"/>
      <c r="I638" s="420"/>
      <c r="J638" s="420"/>
      <c r="K638" s="420"/>
      <c r="L638" s="420"/>
      <c r="M638" s="420"/>
      <c r="N638" s="420"/>
      <c r="O638" s="420"/>
      <c r="P638" s="420"/>
      <c r="Q638" s="420"/>
      <c r="R638" s="420"/>
      <c r="S638" s="420"/>
      <c r="T638" s="420"/>
      <c r="U638" s="420"/>
      <c r="V638" s="420"/>
      <c r="W638" s="420"/>
      <c r="X638" s="420"/>
      <c r="Y638" s="420"/>
      <c r="Z638" s="420"/>
      <c r="AA638" s="420"/>
    </row>
    <row r="639" spans="2:27">
      <c r="B639" s="420"/>
      <c r="C639" s="420"/>
      <c r="D639" s="420"/>
      <c r="E639" s="421"/>
      <c r="F639" s="420"/>
      <c r="G639" s="420"/>
      <c r="H639" s="420"/>
      <c r="I639" s="420"/>
      <c r="J639" s="420"/>
      <c r="K639" s="420"/>
      <c r="L639" s="420"/>
      <c r="M639" s="420"/>
      <c r="N639" s="420"/>
      <c r="O639" s="420"/>
      <c r="P639" s="420"/>
      <c r="Q639" s="420"/>
      <c r="R639" s="420"/>
      <c r="S639" s="420"/>
      <c r="T639" s="420"/>
      <c r="U639" s="420"/>
      <c r="V639" s="420"/>
      <c r="W639" s="420"/>
      <c r="X639" s="420"/>
      <c r="Y639" s="420"/>
      <c r="Z639" s="420"/>
      <c r="AA639" s="420"/>
    </row>
    <row r="640" spans="2:27">
      <c r="B640" s="420"/>
      <c r="C640" s="420"/>
      <c r="D640" s="420"/>
      <c r="E640" s="421"/>
      <c r="F640" s="420"/>
      <c r="G640" s="420"/>
      <c r="H640" s="420"/>
      <c r="I640" s="420"/>
      <c r="J640" s="420"/>
      <c r="K640" s="420"/>
      <c r="L640" s="420"/>
      <c r="M640" s="420"/>
      <c r="N640" s="420"/>
      <c r="O640" s="420"/>
      <c r="P640" s="420"/>
      <c r="Q640" s="420"/>
      <c r="R640" s="420"/>
      <c r="S640" s="420"/>
      <c r="T640" s="420"/>
      <c r="U640" s="420"/>
      <c r="V640" s="420"/>
      <c r="W640" s="420"/>
      <c r="X640" s="420"/>
      <c r="Y640" s="420"/>
      <c r="Z640" s="420"/>
      <c r="AA640" s="420"/>
    </row>
    <row r="641" spans="2:27">
      <c r="B641" s="420"/>
      <c r="C641" s="420"/>
      <c r="D641" s="420"/>
      <c r="E641" s="421"/>
      <c r="F641" s="420"/>
      <c r="G641" s="420"/>
      <c r="H641" s="420"/>
      <c r="I641" s="420"/>
      <c r="J641" s="420"/>
      <c r="K641" s="420"/>
      <c r="L641" s="420"/>
      <c r="M641" s="420"/>
      <c r="N641" s="420"/>
      <c r="O641" s="420"/>
      <c r="P641" s="420"/>
      <c r="Q641" s="420"/>
      <c r="R641" s="420"/>
      <c r="S641" s="420"/>
      <c r="T641" s="420"/>
      <c r="U641" s="420"/>
      <c r="V641" s="420"/>
      <c r="W641" s="420"/>
      <c r="X641" s="420"/>
      <c r="Y641" s="420"/>
      <c r="Z641" s="420"/>
      <c r="AA641" s="420"/>
    </row>
    <row r="642" spans="2:27">
      <c r="B642" s="420"/>
      <c r="C642" s="420"/>
      <c r="D642" s="420"/>
      <c r="E642" s="421"/>
      <c r="F642" s="420"/>
      <c r="G642" s="420"/>
      <c r="H642" s="420"/>
      <c r="I642" s="420"/>
      <c r="J642" s="420"/>
      <c r="K642" s="420"/>
      <c r="L642" s="420"/>
      <c r="M642" s="420"/>
      <c r="N642" s="420"/>
      <c r="O642" s="420"/>
      <c r="P642" s="420"/>
      <c r="Q642" s="420"/>
      <c r="R642" s="420"/>
      <c r="S642" s="420"/>
      <c r="T642" s="420"/>
      <c r="U642" s="420"/>
      <c r="V642" s="420"/>
      <c r="W642" s="420"/>
      <c r="X642" s="420"/>
      <c r="Y642" s="420"/>
      <c r="Z642" s="420"/>
      <c r="AA642" s="420"/>
    </row>
    <row r="643" spans="2:27">
      <c r="B643" s="420"/>
      <c r="C643" s="420"/>
      <c r="D643" s="420"/>
      <c r="E643" s="421"/>
      <c r="F643" s="420"/>
      <c r="G643" s="420"/>
      <c r="H643" s="420"/>
      <c r="I643" s="420"/>
      <c r="J643" s="420"/>
      <c r="K643" s="420"/>
      <c r="L643" s="420"/>
      <c r="M643" s="420"/>
      <c r="N643" s="420"/>
      <c r="O643" s="420"/>
      <c r="P643" s="420"/>
      <c r="Q643" s="420"/>
      <c r="R643" s="420"/>
      <c r="S643" s="420"/>
      <c r="T643" s="420"/>
      <c r="U643" s="420"/>
      <c r="V643" s="420"/>
      <c r="W643" s="420"/>
      <c r="X643" s="420"/>
      <c r="Y643" s="420"/>
      <c r="Z643" s="420"/>
      <c r="AA643" s="420"/>
    </row>
    <row r="644" spans="2:27">
      <c r="B644" s="420"/>
      <c r="C644" s="420"/>
      <c r="D644" s="420"/>
      <c r="E644" s="421"/>
      <c r="F644" s="420"/>
      <c r="G644" s="420"/>
      <c r="H644" s="420"/>
      <c r="I644" s="420"/>
      <c r="J644" s="420"/>
      <c r="K644" s="420"/>
      <c r="L644" s="420"/>
      <c r="M644" s="420"/>
      <c r="N644" s="420"/>
      <c r="O644" s="420"/>
      <c r="P644" s="420"/>
      <c r="Q644" s="420"/>
      <c r="R644" s="420"/>
      <c r="S644" s="420"/>
      <c r="T644" s="420"/>
      <c r="U644" s="420"/>
      <c r="V644" s="420"/>
      <c r="W644" s="420"/>
      <c r="X644" s="420"/>
      <c r="Y644" s="420"/>
      <c r="Z644" s="420"/>
      <c r="AA644" s="420"/>
    </row>
    <row r="645" spans="2:27">
      <c r="B645" s="420"/>
      <c r="C645" s="420"/>
      <c r="D645" s="420"/>
      <c r="E645" s="421"/>
      <c r="F645" s="420"/>
      <c r="G645" s="420"/>
      <c r="H645" s="420"/>
      <c r="I645" s="420"/>
      <c r="J645" s="420"/>
      <c r="K645" s="420"/>
      <c r="L645" s="420"/>
      <c r="M645" s="420"/>
      <c r="N645" s="420"/>
      <c r="O645" s="420"/>
      <c r="P645" s="420"/>
      <c r="Q645" s="420"/>
      <c r="R645" s="420"/>
      <c r="S645" s="420"/>
      <c r="T645" s="420"/>
      <c r="U645" s="420"/>
      <c r="V645" s="420"/>
      <c r="W645" s="420"/>
      <c r="X645" s="420"/>
      <c r="Y645" s="420"/>
      <c r="Z645" s="420"/>
      <c r="AA645" s="420"/>
    </row>
    <row r="646" spans="2:27">
      <c r="B646" s="420"/>
      <c r="C646" s="420"/>
      <c r="D646" s="420"/>
      <c r="E646" s="421"/>
      <c r="F646" s="420"/>
      <c r="G646" s="420"/>
      <c r="H646" s="420"/>
      <c r="I646" s="420"/>
      <c r="J646" s="420"/>
      <c r="K646" s="420"/>
      <c r="L646" s="420"/>
      <c r="M646" s="420"/>
      <c r="N646" s="420"/>
      <c r="O646" s="420"/>
      <c r="P646" s="420"/>
      <c r="Q646" s="420"/>
      <c r="R646" s="420"/>
      <c r="S646" s="420"/>
      <c r="T646" s="420"/>
      <c r="U646" s="420"/>
      <c r="V646" s="420"/>
      <c r="W646" s="420"/>
      <c r="X646" s="420"/>
      <c r="Y646" s="420"/>
      <c r="Z646" s="420"/>
      <c r="AA646" s="420"/>
    </row>
    <row r="647" spans="2:27">
      <c r="B647" s="420"/>
      <c r="C647" s="420"/>
      <c r="D647" s="420"/>
      <c r="E647" s="421"/>
      <c r="F647" s="420"/>
      <c r="G647" s="420"/>
      <c r="H647" s="420"/>
      <c r="I647" s="420"/>
      <c r="J647" s="420"/>
      <c r="K647" s="420"/>
      <c r="L647" s="420"/>
      <c r="M647" s="420"/>
      <c r="N647" s="420"/>
      <c r="O647" s="420"/>
      <c r="P647" s="420"/>
      <c r="Q647" s="420"/>
      <c r="R647" s="420"/>
      <c r="S647" s="420"/>
      <c r="T647" s="420"/>
      <c r="U647" s="420"/>
      <c r="V647" s="420"/>
      <c r="W647" s="420"/>
      <c r="X647" s="420"/>
      <c r="Y647" s="420"/>
      <c r="Z647" s="420"/>
      <c r="AA647" s="420"/>
    </row>
    <row r="648" spans="2:27">
      <c r="B648" s="420"/>
      <c r="C648" s="420"/>
      <c r="D648" s="420"/>
      <c r="E648" s="421"/>
      <c r="F648" s="420"/>
      <c r="G648" s="420"/>
      <c r="H648" s="420"/>
      <c r="I648" s="420"/>
      <c r="J648" s="420"/>
      <c r="K648" s="420"/>
      <c r="L648" s="420"/>
      <c r="M648" s="420"/>
      <c r="N648" s="420"/>
      <c r="O648" s="420"/>
      <c r="P648" s="420"/>
      <c r="Q648" s="420"/>
      <c r="R648" s="420"/>
      <c r="S648" s="420"/>
      <c r="T648" s="420"/>
      <c r="U648" s="420"/>
      <c r="V648" s="420"/>
      <c r="W648" s="420"/>
      <c r="X648" s="420"/>
      <c r="Y648" s="420"/>
      <c r="Z648" s="420"/>
      <c r="AA648" s="420"/>
    </row>
    <row r="649" spans="2:27">
      <c r="B649" s="420"/>
      <c r="C649" s="420"/>
      <c r="D649" s="420"/>
      <c r="E649" s="421"/>
      <c r="F649" s="420"/>
      <c r="G649" s="420"/>
      <c r="H649" s="420"/>
      <c r="I649" s="420"/>
      <c r="J649" s="420"/>
      <c r="K649" s="420"/>
      <c r="L649" s="420"/>
      <c r="M649" s="420"/>
      <c r="N649" s="420"/>
      <c r="O649" s="420"/>
      <c r="P649" s="420"/>
      <c r="Q649" s="420"/>
      <c r="R649" s="420"/>
      <c r="S649" s="420"/>
      <c r="T649" s="420"/>
      <c r="U649" s="420"/>
      <c r="V649" s="420"/>
      <c r="W649" s="420"/>
      <c r="X649" s="420"/>
      <c r="Y649" s="420"/>
      <c r="Z649" s="420"/>
      <c r="AA649" s="420"/>
    </row>
    <row r="650" spans="2:27">
      <c r="B650" s="420"/>
      <c r="C650" s="420"/>
      <c r="D650" s="420"/>
      <c r="E650" s="421"/>
      <c r="F650" s="420"/>
      <c r="G650" s="420"/>
      <c r="H650" s="420"/>
      <c r="I650" s="420"/>
      <c r="J650" s="420"/>
      <c r="K650" s="420"/>
      <c r="L650" s="420"/>
      <c r="M650" s="420"/>
      <c r="N650" s="420"/>
      <c r="O650" s="420"/>
      <c r="P650" s="420"/>
      <c r="Q650" s="420"/>
      <c r="R650" s="420"/>
      <c r="S650" s="420"/>
      <c r="T650" s="420"/>
      <c r="U650" s="420"/>
      <c r="V650" s="420"/>
      <c r="W650" s="420"/>
      <c r="X650" s="420"/>
      <c r="Y650" s="420"/>
      <c r="Z650" s="420"/>
      <c r="AA650" s="420"/>
    </row>
    <row r="651" spans="2:27">
      <c r="B651" s="420"/>
      <c r="C651" s="420"/>
      <c r="D651" s="420"/>
      <c r="E651" s="421"/>
      <c r="F651" s="420"/>
      <c r="G651" s="420"/>
      <c r="H651" s="420"/>
      <c r="I651" s="420"/>
      <c r="J651" s="420"/>
      <c r="K651" s="420"/>
      <c r="L651" s="420"/>
      <c r="M651" s="420"/>
      <c r="N651" s="420"/>
      <c r="O651" s="420"/>
      <c r="P651" s="420"/>
      <c r="Q651" s="420"/>
      <c r="R651" s="420"/>
      <c r="S651" s="420"/>
      <c r="T651" s="420"/>
      <c r="U651" s="420"/>
      <c r="V651" s="420"/>
      <c r="W651" s="420"/>
      <c r="X651" s="420"/>
      <c r="Y651" s="420"/>
      <c r="Z651" s="420"/>
      <c r="AA651" s="420"/>
    </row>
    <row r="652" spans="2:27">
      <c r="B652" s="420"/>
      <c r="C652" s="420"/>
      <c r="D652" s="420"/>
      <c r="E652" s="421"/>
      <c r="F652" s="420"/>
      <c r="G652" s="420"/>
      <c r="H652" s="420"/>
      <c r="I652" s="420"/>
      <c r="J652" s="420"/>
      <c r="K652" s="420"/>
      <c r="L652" s="420"/>
      <c r="M652" s="420"/>
      <c r="N652" s="420"/>
      <c r="O652" s="420"/>
      <c r="P652" s="420"/>
      <c r="Q652" s="420"/>
      <c r="R652" s="420"/>
      <c r="S652" s="420"/>
      <c r="T652" s="420"/>
      <c r="U652" s="420"/>
      <c r="V652" s="420"/>
      <c r="W652" s="420"/>
      <c r="X652" s="420"/>
      <c r="Y652" s="420"/>
      <c r="Z652" s="420"/>
      <c r="AA652" s="420"/>
    </row>
    <row r="653" spans="2:27">
      <c r="B653" s="420"/>
      <c r="C653" s="420"/>
      <c r="D653" s="420"/>
      <c r="E653" s="421"/>
      <c r="F653" s="420"/>
      <c r="G653" s="420"/>
      <c r="H653" s="420"/>
      <c r="I653" s="420"/>
      <c r="J653" s="420"/>
      <c r="K653" s="420"/>
      <c r="L653" s="420"/>
      <c r="M653" s="420"/>
      <c r="N653" s="420"/>
      <c r="O653" s="420"/>
      <c r="P653" s="420"/>
      <c r="Q653" s="420"/>
      <c r="R653" s="420"/>
      <c r="S653" s="420"/>
      <c r="T653" s="420"/>
      <c r="U653" s="420"/>
      <c r="V653" s="420"/>
      <c r="W653" s="420"/>
      <c r="X653" s="420"/>
      <c r="Y653" s="420"/>
      <c r="Z653" s="420"/>
      <c r="AA653" s="420"/>
    </row>
    <row r="654" spans="2:27">
      <c r="B654" s="420"/>
      <c r="C654" s="420"/>
      <c r="D654" s="420"/>
      <c r="E654" s="421"/>
      <c r="F654" s="420"/>
      <c r="G654" s="420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  <c r="R654" s="420"/>
      <c r="S654" s="420"/>
      <c r="T654" s="420"/>
      <c r="U654" s="420"/>
      <c r="V654" s="420"/>
      <c r="W654" s="420"/>
      <c r="X654" s="420"/>
      <c r="Y654" s="420"/>
      <c r="Z654" s="420"/>
      <c r="AA654" s="420"/>
    </row>
    <row r="655" spans="2:27">
      <c r="B655" s="420"/>
      <c r="C655" s="420"/>
      <c r="D655" s="420"/>
      <c r="E655" s="421"/>
      <c r="F655" s="420"/>
      <c r="G655" s="420"/>
      <c r="H655" s="420"/>
      <c r="I655" s="420"/>
      <c r="J655" s="420"/>
      <c r="K655" s="420"/>
      <c r="L655" s="420"/>
      <c r="M655" s="420"/>
      <c r="N655" s="420"/>
      <c r="O655" s="420"/>
      <c r="P655" s="420"/>
      <c r="Q655" s="420"/>
      <c r="R655" s="420"/>
      <c r="S655" s="420"/>
      <c r="T655" s="420"/>
      <c r="U655" s="420"/>
      <c r="V655" s="420"/>
      <c r="W655" s="420"/>
      <c r="X655" s="420"/>
      <c r="Y655" s="420"/>
      <c r="Z655" s="420"/>
      <c r="AA655" s="420"/>
    </row>
    <row r="656" spans="2:27">
      <c r="B656" s="420"/>
      <c r="C656" s="420"/>
      <c r="D656" s="420"/>
      <c r="E656" s="421"/>
      <c r="F656" s="420"/>
      <c r="G656" s="420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420"/>
      <c r="T656" s="420"/>
      <c r="U656" s="420"/>
      <c r="V656" s="420"/>
      <c r="W656" s="420"/>
      <c r="X656" s="420"/>
      <c r="Y656" s="420"/>
      <c r="Z656" s="420"/>
      <c r="AA656" s="420"/>
    </row>
    <row r="657" spans="2:27">
      <c r="B657" s="420"/>
      <c r="C657" s="420"/>
      <c r="D657" s="420"/>
      <c r="E657" s="421"/>
      <c r="F657" s="420"/>
      <c r="G657" s="420"/>
      <c r="H657" s="420"/>
      <c r="I657" s="420"/>
      <c r="J657" s="420"/>
      <c r="K657" s="420"/>
      <c r="L657" s="420"/>
      <c r="M657" s="420"/>
      <c r="N657" s="420"/>
      <c r="O657" s="420"/>
      <c r="P657" s="420"/>
      <c r="Q657" s="420"/>
      <c r="R657" s="420"/>
      <c r="S657" s="420"/>
      <c r="T657" s="420"/>
      <c r="U657" s="420"/>
      <c r="V657" s="420"/>
      <c r="W657" s="420"/>
      <c r="X657" s="420"/>
      <c r="Y657" s="420"/>
      <c r="Z657" s="420"/>
      <c r="AA657" s="420"/>
    </row>
    <row r="658" spans="2:27">
      <c r="B658" s="420"/>
      <c r="C658" s="420"/>
      <c r="D658" s="420"/>
      <c r="E658" s="421"/>
      <c r="F658" s="420"/>
      <c r="G658" s="420"/>
      <c r="H658" s="420"/>
      <c r="I658" s="420"/>
      <c r="J658" s="420"/>
      <c r="K658" s="420"/>
      <c r="L658" s="420"/>
      <c r="M658" s="420"/>
      <c r="N658" s="420"/>
      <c r="O658" s="420"/>
      <c r="P658" s="420"/>
      <c r="Q658" s="420"/>
      <c r="R658" s="420"/>
      <c r="S658" s="420"/>
      <c r="T658" s="420"/>
      <c r="U658" s="420"/>
      <c r="V658" s="420"/>
      <c r="W658" s="420"/>
      <c r="X658" s="420"/>
      <c r="Y658" s="420"/>
      <c r="Z658" s="420"/>
      <c r="AA658" s="420"/>
    </row>
    <row r="659" spans="2:27">
      <c r="B659" s="420"/>
      <c r="C659" s="420"/>
      <c r="D659" s="420"/>
      <c r="E659" s="421"/>
      <c r="F659" s="420"/>
      <c r="G659" s="420"/>
      <c r="H659" s="420"/>
      <c r="I659" s="420"/>
      <c r="J659" s="420"/>
      <c r="K659" s="420"/>
      <c r="L659" s="420"/>
      <c r="M659" s="420"/>
      <c r="N659" s="420"/>
      <c r="O659" s="420"/>
      <c r="P659" s="420"/>
      <c r="Q659" s="420"/>
      <c r="R659" s="420"/>
      <c r="S659" s="420"/>
      <c r="T659" s="420"/>
      <c r="U659" s="420"/>
      <c r="V659" s="420"/>
      <c r="W659" s="420"/>
      <c r="X659" s="420"/>
      <c r="Y659" s="420"/>
      <c r="Z659" s="420"/>
      <c r="AA659" s="420"/>
    </row>
    <row r="660" spans="2:27">
      <c r="B660" s="420"/>
      <c r="C660" s="420"/>
      <c r="D660" s="420"/>
      <c r="E660" s="421"/>
      <c r="F660" s="420"/>
      <c r="G660" s="420"/>
      <c r="H660" s="420"/>
      <c r="I660" s="420"/>
      <c r="J660" s="420"/>
      <c r="K660" s="420"/>
      <c r="L660" s="420"/>
      <c r="M660" s="420"/>
      <c r="N660" s="420"/>
      <c r="O660" s="420"/>
      <c r="P660" s="420"/>
      <c r="Q660" s="420"/>
      <c r="R660" s="420"/>
      <c r="S660" s="420"/>
      <c r="T660" s="420"/>
      <c r="U660" s="420"/>
      <c r="V660" s="420"/>
      <c r="W660" s="420"/>
      <c r="X660" s="420"/>
      <c r="Y660" s="420"/>
      <c r="Z660" s="420"/>
      <c r="AA660" s="420"/>
    </row>
    <row r="661" spans="2:27">
      <c r="B661" s="420"/>
      <c r="C661" s="420"/>
      <c r="D661" s="420"/>
      <c r="E661" s="421"/>
      <c r="F661" s="420"/>
      <c r="G661" s="420"/>
      <c r="H661" s="420"/>
      <c r="I661" s="420"/>
      <c r="J661" s="420"/>
      <c r="K661" s="420"/>
      <c r="L661" s="420"/>
      <c r="M661" s="420"/>
      <c r="N661" s="420"/>
      <c r="O661" s="420"/>
      <c r="P661" s="420"/>
      <c r="Q661" s="420"/>
      <c r="R661" s="420"/>
      <c r="S661" s="420"/>
      <c r="T661" s="420"/>
      <c r="U661" s="420"/>
      <c r="V661" s="420"/>
      <c r="W661" s="420"/>
      <c r="X661" s="420"/>
      <c r="Y661" s="420"/>
      <c r="Z661" s="420"/>
      <c r="AA661" s="420"/>
    </row>
    <row r="662" spans="2:27">
      <c r="B662" s="420"/>
      <c r="C662" s="420"/>
      <c r="D662" s="420"/>
      <c r="E662" s="421"/>
      <c r="F662" s="420"/>
      <c r="G662" s="420"/>
      <c r="H662" s="420"/>
      <c r="I662" s="420"/>
      <c r="J662" s="420"/>
      <c r="K662" s="420"/>
      <c r="L662" s="420"/>
      <c r="M662" s="420"/>
      <c r="N662" s="420"/>
      <c r="O662" s="420"/>
      <c r="P662" s="420"/>
      <c r="Q662" s="420"/>
      <c r="R662" s="420"/>
      <c r="S662" s="420"/>
      <c r="T662" s="420"/>
      <c r="U662" s="420"/>
      <c r="V662" s="420"/>
      <c r="W662" s="420"/>
      <c r="X662" s="420"/>
      <c r="Y662" s="420"/>
      <c r="Z662" s="420"/>
      <c r="AA662" s="420"/>
    </row>
    <row r="663" spans="2:27">
      <c r="B663" s="420"/>
      <c r="C663" s="420"/>
      <c r="D663" s="420"/>
      <c r="E663" s="421"/>
      <c r="F663" s="420"/>
      <c r="G663" s="420"/>
      <c r="H663" s="420"/>
      <c r="I663" s="420"/>
      <c r="J663" s="420"/>
      <c r="K663" s="420"/>
      <c r="L663" s="420"/>
      <c r="M663" s="420"/>
      <c r="N663" s="420"/>
      <c r="O663" s="420"/>
      <c r="P663" s="420"/>
      <c r="Q663" s="420"/>
      <c r="R663" s="420"/>
      <c r="S663" s="420"/>
      <c r="T663" s="420"/>
      <c r="U663" s="420"/>
      <c r="V663" s="420"/>
      <c r="W663" s="420"/>
      <c r="X663" s="420"/>
      <c r="Y663" s="420"/>
      <c r="Z663" s="420"/>
      <c r="AA663" s="420"/>
    </row>
    <row r="664" spans="2:27">
      <c r="B664" s="420"/>
      <c r="C664" s="420"/>
      <c r="D664" s="420"/>
      <c r="E664" s="421"/>
      <c r="F664" s="420"/>
      <c r="G664" s="420"/>
      <c r="H664" s="420"/>
      <c r="I664" s="420"/>
      <c r="J664" s="420"/>
      <c r="K664" s="420"/>
      <c r="L664" s="420"/>
      <c r="M664" s="420"/>
      <c r="N664" s="420"/>
      <c r="O664" s="420"/>
      <c r="P664" s="420"/>
      <c r="Q664" s="420"/>
      <c r="R664" s="420"/>
      <c r="S664" s="420"/>
      <c r="T664" s="420"/>
      <c r="U664" s="420"/>
      <c r="V664" s="420"/>
      <c r="W664" s="420"/>
      <c r="X664" s="420"/>
      <c r="Y664" s="420"/>
      <c r="Z664" s="420"/>
      <c r="AA664" s="420"/>
    </row>
    <row r="665" spans="2:27">
      <c r="B665" s="420"/>
      <c r="C665" s="420"/>
      <c r="D665" s="420"/>
      <c r="E665" s="421"/>
      <c r="F665" s="420"/>
      <c r="G665" s="420"/>
      <c r="H665" s="420"/>
      <c r="I665" s="420"/>
      <c r="J665" s="420"/>
      <c r="K665" s="420"/>
      <c r="L665" s="420"/>
      <c r="M665" s="420"/>
      <c r="N665" s="420"/>
      <c r="O665" s="420"/>
      <c r="P665" s="420"/>
      <c r="Q665" s="420"/>
      <c r="R665" s="420"/>
      <c r="S665" s="420"/>
      <c r="T665" s="420"/>
      <c r="U665" s="420"/>
      <c r="V665" s="420"/>
      <c r="W665" s="420"/>
      <c r="X665" s="420"/>
      <c r="Y665" s="420"/>
      <c r="Z665" s="420"/>
      <c r="AA665" s="420"/>
    </row>
    <row r="666" spans="2:27">
      <c r="B666" s="420"/>
      <c r="C666" s="420"/>
      <c r="D666" s="420"/>
      <c r="E666" s="421"/>
      <c r="F666" s="420"/>
      <c r="G666" s="420"/>
      <c r="H666" s="420"/>
      <c r="I666" s="420"/>
      <c r="J666" s="420"/>
      <c r="K666" s="420"/>
      <c r="L666" s="420"/>
      <c r="M666" s="420"/>
      <c r="N666" s="420"/>
      <c r="O666" s="420"/>
      <c r="P666" s="420"/>
      <c r="Q666" s="420"/>
      <c r="R666" s="420"/>
      <c r="S666" s="420"/>
      <c r="T666" s="420"/>
      <c r="U666" s="420"/>
      <c r="V666" s="420"/>
      <c r="W666" s="420"/>
      <c r="X666" s="420"/>
      <c r="Y666" s="420"/>
      <c r="Z666" s="420"/>
      <c r="AA666" s="420"/>
    </row>
    <row r="667" spans="2:27">
      <c r="B667" s="420"/>
      <c r="C667" s="420"/>
      <c r="D667" s="420"/>
      <c r="E667" s="421"/>
      <c r="F667" s="420"/>
      <c r="G667" s="420"/>
      <c r="H667" s="420"/>
      <c r="I667" s="420"/>
      <c r="J667" s="420"/>
      <c r="K667" s="420"/>
      <c r="L667" s="420"/>
      <c r="M667" s="420"/>
      <c r="N667" s="420"/>
      <c r="O667" s="420"/>
      <c r="P667" s="420"/>
      <c r="Q667" s="420"/>
      <c r="R667" s="420"/>
      <c r="S667" s="420"/>
      <c r="T667" s="420"/>
      <c r="U667" s="420"/>
      <c r="V667" s="420"/>
      <c r="W667" s="420"/>
      <c r="X667" s="420"/>
      <c r="Y667" s="420"/>
      <c r="Z667" s="420"/>
      <c r="AA667" s="420"/>
    </row>
    <row r="668" spans="2:27">
      <c r="B668" s="420"/>
      <c r="C668" s="420"/>
      <c r="D668" s="420"/>
      <c r="E668" s="421"/>
      <c r="F668" s="420"/>
      <c r="G668" s="420"/>
      <c r="H668" s="420"/>
      <c r="I668" s="420"/>
      <c r="J668" s="420"/>
      <c r="K668" s="420"/>
      <c r="L668" s="420"/>
      <c r="M668" s="420"/>
      <c r="N668" s="420"/>
      <c r="O668" s="420"/>
      <c r="P668" s="420"/>
      <c r="Q668" s="420"/>
      <c r="R668" s="420"/>
      <c r="S668" s="420"/>
      <c r="T668" s="420"/>
      <c r="U668" s="420"/>
      <c r="V668" s="420"/>
      <c r="W668" s="420"/>
      <c r="X668" s="420"/>
      <c r="Y668" s="420"/>
      <c r="Z668" s="420"/>
      <c r="AA668" s="420"/>
    </row>
    <row r="669" spans="2:27">
      <c r="B669" s="420"/>
      <c r="C669" s="420"/>
      <c r="D669" s="420"/>
      <c r="E669" s="421"/>
      <c r="F669" s="420"/>
      <c r="G669" s="420"/>
      <c r="H669" s="420"/>
      <c r="I669" s="420"/>
      <c r="J669" s="420"/>
      <c r="K669" s="420"/>
      <c r="L669" s="420"/>
      <c r="M669" s="420"/>
      <c r="N669" s="420"/>
      <c r="O669" s="420"/>
      <c r="P669" s="420"/>
      <c r="Q669" s="420"/>
      <c r="R669" s="420"/>
      <c r="S669" s="420"/>
      <c r="T669" s="420"/>
      <c r="U669" s="420"/>
      <c r="V669" s="420"/>
      <c r="W669" s="420"/>
      <c r="X669" s="420"/>
      <c r="Y669" s="420"/>
      <c r="Z669" s="420"/>
      <c r="AA669" s="420"/>
    </row>
    <row r="670" spans="2:27">
      <c r="B670" s="420"/>
      <c r="C670" s="420"/>
      <c r="D670" s="420"/>
      <c r="E670" s="421"/>
      <c r="F670" s="420"/>
      <c r="G670" s="420"/>
      <c r="H670" s="420"/>
      <c r="I670" s="420"/>
      <c r="J670" s="420"/>
      <c r="K670" s="420"/>
      <c r="L670" s="420"/>
      <c r="M670" s="420"/>
      <c r="N670" s="420"/>
      <c r="O670" s="420"/>
      <c r="P670" s="420"/>
      <c r="Q670" s="420"/>
      <c r="R670" s="420"/>
      <c r="S670" s="420"/>
      <c r="T670" s="420"/>
      <c r="U670" s="420"/>
      <c r="V670" s="420"/>
      <c r="W670" s="420"/>
      <c r="X670" s="420"/>
      <c r="Y670" s="420"/>
      <c r="Z670" s="420"/>
      <c r="AA670" s="420"/>
    </row>
    <row r="671" spans="2:27">
      <c r="B671" s="420"/>
      <c r="C671" s="420"/>
      <c r="D671" s="420"/>
      <c r="E671" s="421"/>
      <c r="F671" s="420"/>
      <c r="G671" s="420"/>
      <c r="H671" s="420"/>
      <c r="I671" s="420"/>
      <c r="J671" s="420"/>
      <c r="K671" s="420"/>
      <c r="L671" s="420"/>
      <c r="M671" s="420"/>
      <c r="N671" s="420"/>
      <c r="O671" s="420"/>
      <c r="P671" s="420"/>
      <c r="Q671" s="420"/>
      <c r="R671" s="420"/>
      <c r="S671" s="420"/>
      <c r="T671" s="420"/>
      <c r="U671" s="420"/>
      <c r="V671" s="420"/>
      <c r="W671" s="420"/>
      <c r="X671" s="420"/>
      <c r="Y671" s="420"/>
      <c r="Z671" s="420"/>
      <c r="AA671" s="420"/>
    </row>
    <row r="672" spans="2:27">
      <c r="B672" s="420"/>
      <c r="C672" s="420"/>
      <c r="D672" s="420"/>
      <c r="E672" s="421"/>
      <c r="F672" s="420"/>
      <c r="G672" s="420"/>
      <c r="H672" s="420"/>
      <c r="I672" s="420"/>
      <c r="J672" s="420"/>
      <c r="K672" s="420"/>
      <c r="L672" s="420"/>
      <c r="M672" s="420"/>
      <c r="N672" s="420"/>
      <c r="O672" s="420"/>
      <c r="P672" s="420"/>
      <c r="Q672" s="420"/>
      <c r="R672" s="420"/>
      <c r="S672" s="420"/>
      <c r="T672" s="420"/>
      <c r="U672" s="420"/>
      <c r="V672" s="420"/>
      <c r="W672" s="420"/>
      <c r="X672" s="420"/>
      <c r="Y672" s="420"/>
      <c r="Z672" s="420"/>
      <c r="AA672" s="420"/>
    </row>
    <row r="673" spans="2:27">
      <c r="B673" s="420"/>
      <c r="C673" s="420"/>
      <c r="D673" s="420"/>
      <c r="E673" s="421"/>
      <c r="F673" s="420"/>
      <c r="G673" s="420"/>
      <c r="H673" s="420"/>
      <c r="I673" s="420"/>
      <c r="J673" s="420"/>
      <c r="K673" s="420"/>
      <c r="L673" s="420"/>
      <c r="M673" s="420"/>
      <c r="N673" s="420"/>
      <c r="O673" s="420"/>
      <c r="P673" s="420"/>
      <c r="Q673" s="420"/>
      <c r="R673" s="420"/>
      <c r="S673" s="420"/>
      <c r="T673" s="420"/>
      <c r="U673" s="420"/>
      <c r="V673" s="420"/>
      <c r="W673" s="420"/>
      <c r="X673" s="420"/>
      <c r="Y673" s="420"/>
      <c r="Z673" s="420"/>
      <c r="AA673" s="420"/>
    </row>
    <row r="674" spans="2:27">
      <c r="B674" s="420"/>
      <c r="C674" s="420"/>
      <c r="D674" s="420"/>
      <c r="E674" s="421"/>
      <c r="F674" s="420"/>
      <c r="G674" s="420"/>
      <c r="H674" s="420"/>
      <c r="I674" s="420"/>
      <c r="J674" s="420"/>
      <c r="K674" s="420"/>
      <c r="L674" s="420"/>
      <c r="M674" s="420"/>
      <c r="N674" s="420"/>
      <c r="O674" s="420"/>
      <c r="P674" s="420"/>
      <c r="Q674" s="420"/>
      <c r="R674" s="420"/>
      <c r="S674" s="420"/>
      <c r="T674" s="420"/>
      <c r="U674" s="420"/>
      <c r="V674" s="420"/>
      <c r="W674" s="420"/>
      <c r="X674" s="420"/>
      <c r="Y674" s="420"/>
      <c r="Z674" s="420"/>
      <c r="AA674" s="420"/>
    </row>
    <row r="675" spans="2:27">
      <c r="B675" s="420"/>
      <c r="C675" s="420"/>
      <c r="D675" s="420"/>
      <c r="E675" s="421"/>
      <c r="F675" s="420"/>
      <c r="G675" s="420"/>
      <c r="H675" s="420"/>
      <c r="I675" s="420"/>
      <c r="J675" s="420"/>
      <c r="K675" s="420"/>
      <c r="L675" s="420"/>
      <c r="M675" s="420"/>
      <c r="N675" s="420"/>
      <c r="O675" s="420"/>
      <c r="P675" s="420"/>
      <c r="Q675" s="420"/>
      <c r="R675" s="420"/>
      <c r="S675" s="420"/>
      <c r="T675" s="420"/>
      <c r="U675" s="420"/>
      <c r="V675" s="420"/>
      <c r="W675" s="420"/>
      <c r="X675" s="420"/>
      <c r="Y675" s="420"/>
      <c r="Z675" s="420"/>
      <c r="AA675" s="420"/>
    </row>
    <row r="676" spans="2:27">
      <c r="B676" s="420"/>
      <c r="C676" s="420"/>
      <c r="D676" s="420"/>
      <c r="E676" s="421"/>
      <c r="F676" s="420"/>
      <c r="G676" s="420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  <c r="R676" s="420"/>
      <c r="S676" s="420"/>
      <c r="T676" s="420"/>
      <c r="U676" s="420"/>
      <c r="V676" s="420"/>
      <c r="W676" s="420"/>
      <c r="X676" s="420"/>
      <c r="Y676" s="420"/>
      <c r="Z676" s="420"/>
      <c r="AA676" s="420"/>
    </row>
    <row r="677" spans="2:27">
      <c r="B677" s="420"/>
      <c r="C677" s="420"/>
      <c r="D677" s="420"/>
      <c r="E677" s="421"/>
      <c r="F677" s="420"/>
      <c r="G677" s="420"/>
      <c r="H677" s="420"/>
      <c r="I677" s="420"/>
      <c r="J677" s="420"/>
      <c r="K677" s="420"/>
      <c r="L677" s="420"/>
      <c r="M677" s="420"/>
      <c r="N677" s="420"/>
      <c r="O677" s="420"/>
      <c r="P677" s="420"/>
      <c r="Q677" s="420"/>
      <c r="R677" s="420"/>
      <c r="S677" s="420"/>
      <c r="T677" s="420"/>
      <c r="U677" s="420"/>
      <c r="V677" s="420"/>
      <c r="W677" s="420"/>
      <c r="X677" s="420"/>
      <c r="Y677" s="420"/>
      <c r="Z677" s="420"/>
      <c r="AA677" s="420"/>
    </row>
    <row r="678" spans="2:27">
      <c r="B678" s="420"/>
      <c r="C678" s="420"/>
      <c r="D678" s="420"/>
      <c r="E678" s="421"/>
      <c r="F678" s="420"/>
      <c r="G678" s="420"/>
      <c r="H678" s="420"/>
      <c r="I678" s="420"/>
      <c r="J678" s="420"/>
      <c r="K678" s="420"/>
      <c r="L678" s="420"/>
      <c r="M678" s="420"/>
      <c r="N678" s="420"/>
      <c r="O678" s="420"/>
      <c r="P678" s="420"/>
      <c r="Q678" s="420"/>
      <c r="R678" s="420"/>
      <c r="S678" s="420"/>
      <c r="T678" s="420"/>
      <c r="U678" s="420"/>
      <c r="V678" s="420"/>
      <c r="W678" s="420"/>
      <c r="X678" s="420"/>
      <c r="Y678" s="420"/>
      <c r="Z678" s="420"/>
      <c r="AA678" s="420"/>
    </row>
    <row r="679" spans="2:27">
      <c r="B679" s="420"/>
      <c r="C679" s="420"/>
      <c r="D679" s="420"/>
      <c r="E679" s="421"/>
      <c r="F679" s="420"/>
      <c r="G679" s="420"/>
      <c r="H679" s="420"/>
      <c r="I679" s="420"/>
      <c r="J679" s="420"/>
      <c r="K679" s="420"/>
      <c r="L679" s="420"/>
      <c r="M679" s="420"/>
      <c r="N679" s="420"/>
      <c r="O679" s="420"/>
      <c r="P679" s="420"/>
      <c r="Q679" s="420"/>
      <c r="R679" s="420"/>
      <c r="S679" s="420"/>
      <c r="T679" s="420"/>
      <c r="U679" s="420"/>
      <c r="V679" s="420"/>
      <c r="W679" s="420"/>
      <c r="X679" s="420"/>
      <c r="Y679" s="420"/>
      <c r="Z679" s="420"/>
      <c r="AA679" s="420"/>
    </row>
    <row r="680" spans="2:27">
      <c r="B680" s="420"/>
      <c r="C680" s="420"/>
      <c r="D680" s="420"/>
      <c r="E680" s="421"/>
      <c r="F680" s="420"/>
      <c r="G680" s="420"/>
      <c r="H680" s="420"/>
      <c r="I680" s="420"/>
      <c r="J680" s="420"/>
      <c r="K680" s="420"/>
      <c r="L680" s="420"/>
      <c r="M680" s="420"/>
      <c r="N680" s="420"/>
      <c r="O680" s="420"/>
      <c r="P680" s="420"/>
      <c r="Q680" s="420"/>
      <c r="R680" s="420"/>
      <c r="S680" s="420"/>
      <c r="T680" s="420"/>
      <c r="U680" s="420"/>
      <c r="V680" s="420"/>
      <c r="W680" s="420"/>
      <c r="X680" s="420"/>
      <c r="Y680" s="420"/>
      <c r="Z680" s="420"/>
      <c r="AA680" s="420"/>
    </row>
    <row r="681" spans="2:27">
      <c r="B681" s="420"/>
      <c r="C681" s="420"/>
      <c r="D681" s="420"/>
      <c r="E681" s="421"/>
      <c r="F681" s="420"/>
      <c r="G681" s="420"/>
      <c r="H681" s="420"/>
      <c r="I681" s="420"/>
      <c r="J681" s="420"/>
      <c r="K681" s="420"/>
      <c r="L681" s="420"/>
      <c r="M681" s="420"/>
      <c r="N681" s="420"/>
      <c r="O681" s="420"/>
      <c r="P681" s="420"/>
      <c r="Q681" s="420"/>
      <c r="R681" s="420"/>
      <c r="S681" s="420"/>
      <c r="T681" s="420"/>
      <c r="U681" s="420"/>
      <c r="V681" s="420"/>
      <c r="W681" s="420"/>
      <c r="X681" s="420"/>
      <c r="Y681" s="420"/>
      <c r="Z681" s="420"/>
      <c r="AA681" s="420"/>
    </row>
    <row r="682" spans="2:27">
      <c r="B682" s="420"/>
      <c r="C682" s="420"/>
      <c r="D682" s="420"/>
      <c r="E682" s="421"/>
      <c r="F682" s="420"/>
      <c r="G682" s="420"/>
      <c r="H682" s="420"/>
      <c r="I682" s="420"/>
      <c r="J682" s="420"/>
      <c r="K682" s="420"/>
      <c r="L682" s="420"/>
      <c r="M682" s="420"/>
      <c r="N682" s="420"/>
      <c r="O682" s="420"/>
      <c r="P682" s="420"/>
      <c r="Q682" s="420"/>
      <c r="R682" s="420"/>
      <c r="S682" s="420"/>
      <c r="T682" s="420"/>
      <c r="U682" s="420"/>
      <c r="V682" s="420"/>
      <c r="W682" s="420"/>
      <c r="X682" s="420"/>
      <c r="Y682" s="420"/>
      <c r="Z682" s="420"/>
      <c r="AA682" s="420"/>
    </row>
    <row r="683" spans="2:27">
      <c r="B683" s="420"/>
      <c r="C683" s="420"/>
      <c r="D683" s="420"/>
      <c r="E683" s="421"/>
      <c r="F683" s="420"/>
      <c r="G683" s="420"/>
      <c r="H683" s="420"/>
      <c r="I683" s="420"/>
      <c r="J683" s="420"/>
      <c r="K683" s="420"/>
      <c r="L683" s="420"/>
      <c r="M683" s="420"/>
      <c r="N683" s="420"/>
      <c r="O683" s="420"/>
      <c r="P683" s="420"/>
      <c r="Q683" s="420"/>
      <c r="R683" s="420"/>
      <c r="S683" s="420"/>
      <c r="T683" s="420"/>
      <c r="U683" s="420"/>
      <c r="V683" s="420"/>
      <c r="W683" s="420"/>
      <c r="X683" s="420"/>
      <c r="Y683" s="420"/>
      <c r="Z683" s="420"/>
      <c r="AA683" s="420"/>
    </row>
    <row r="684" spans="2:27">
      <c r="B684" s="420"/>
      <c r="C684" s="420"/>
      <c r="D684" s="420"/>
      <c r="E684" s="421"/>
      <c r="F684" s="420"/>
      <c r="G684" s="420"/>
      <c r="H684" s="420"/>
      <c r="I684" s="420"/>
      <c r="J684" s="420"/>
      <c r="K684" s="420"/>
      <c r="L684" s="420"/>
      <c r="M684" s="420"/>
      <c r="N684" s="420"/>
      <c r="O684" s="420"/>
      <c r="P684" s="420"/>
      <c r="Q684" s="420"/>
      <c r="R684" s="420"/>
      <c r="S684" s="420"/>
      <c r="T684" s="420"/>
      <c r="U684" s="420"/>
      <c r="V684" s="420"/>
      <c r="W684" s="420"/>
      <c r="X684" s="420"/>
      <c r="Y684" s="420"/>
      <c r="Z684" s="420"/>
      <c r="AA684" s="420"/>
    </row>
    <row r="685" spans="2:27">
      <c r="B685" s="420"/>
      <c r="C685" s="420"/>
      <c r="D685" s="420"/>
      <c r="E685" s="421"/>
      <c r="F685" s="420"/>
      <c r="G685" s="420"/>
      <c r="H685" s="420"/>
      <c r="I685" s="420"/>
      <c r="J685" s="420"/>
      <c r="K685" s="420"/>
      <c r="L685" s="420"/>
      <c r="M685" s="420"/>
      <c r="N685" s="420"/>
      <c r="O685" s="420"/>
      <c r="P685" s="420"/>
      <c r="Q685" s="420"/>
      <c r="R685" s="420"/>
      <c r="S685" s="420"/>
      <c r="T685" s="420"/>
      <c r="U685" s="420"/>
      <c r="V685" s="420"/>
      <c r="W685" s="420"/>
      <c r="X685" s="420"/>
      <c r="Y685" s="420"/>
      <c r="Z685" s="420"/>
      <c r="AA685" s="420"/>
    </row>
    <row r="686" spans="2:27">
      <c r="B686" s="420"/>
      <c r="C686" s="420"/>
      <c r="D686" s="420"/>
      <c r="E686" s="421"/>
      <c r="F686" s="420"/>
      <c r="G686" s="420"/>
      <c r="H686" s="420"/>
      <c r="I686" s="420"/>
      <c r="J686" s="420"/>
      <c r="K686" s="420"/>
      <c r="L686" s="420"/>
      <c r="M686" s="420"/>
      <c r="N686" s="420"/>
      <c r="O686" s="420"/>
      <c r="P686" s="420"/>
      <c r="Q686" s="420"/>
      <c r="R686" s="420"/>
      <c r="S686" s="420"/>
      <c r="T686" s="420"/>
      <c r="U686" s="420"/>
      <c r="V686" s="420"/>
      <c r="W686" s="420"/>
      <c r="X686" s="420"/>
      <c r="Y686" s="420"/>
      <c r="Z686" s="420"/>
      <c r="AA686" s="420"/>
    </row>
    <row r="687" spans="2:27">
      <c r="B687" s="420"/>
      <c r="C687" s="420"/>
      <c r="D687" s="420"/>
      <c r="E687" s="421"/>
      <c r="F687" s="420"/>
      <c r="G687" s="420"/>
      <c r="H687" s="420"/>
      <c r="I687" s="420"/>
      <c r="J687" s="420"/>
      <c r="K687" s="420"/>
      <c r="L687" s="420"/>
      <c r="M687" s="420"/>
      <c r="N687" s="420"/>
      <c r="O687" s="420"/>
      <c r="P687" s="420"/>
      <c r="Q687" s="420"/>
      <c r="R687" s="420"/>
      <c r="S687" s="420"/>
      <c r="T687" s="420"/>
      <c r="U687" s="420"/>
      <c r="V687" s="420"/>
      <c r="W687" s="420"/>
      <c r="X687" s="420"/>
      <c r="Y687" s="420"/>
      <c r="Z687" s="420"/>
      <c r="AA687" s="420"/>
    </row>
    <row r="688" spans="2:27">
      <c r="B688" s="420"/>
      <c r="C688" s="420"/>
      <c r="D688" s="420"/>
      <c r="E688" s="421"/>
      <c r="F688" s="420"/>
      <c r="G688" s="420"/>
      <c r="H688" s="420"/>
      <c r="I688" s="420"/>
      <c r="J688" s="420"/>
      <c r="K688" s="420"/>
      <c r="L688" s="420"/>
      <c r="M688" s="420"/>
      <c r="N688" s="420"/>
      <c r="O688" s="420"/>
      <c r="P688" s="420"/>
      <c r="Q688" s="420"/>
      <c r="R688" s="420"/>
      <c r="S688" s="420"/>
      <c r="T688" s="420"/>
      <c r="U688" s="420"/>
      <c r="V688" s="420"/>
      <c r="W688" s="420"/>
      <c r="X688" s="420"/>
      <c r="Y688" s="420"/>
      <c r="Z688" s="420"/>
      <c r="AA688" s="420"/>
    </row>
    <row r="689" spans="2:27">
      <c r="B689" s="420"/>
      <c r="C689" s="420"/>
      <c r="D689" s="420"/>
      <c r="E689" s="421"/>
      <c r="F689" s="420"/>
      <c r="G689" s="420"/>
      <c r="H689" s="420"/>
      <c r="I689" s="420"/>
      <c r="J689" s="420"/>
      <c r="K689" s="420"/>
      <c r="L689" s="420"/>
      <c r="M689" s="420"/>
      <c r="N689" s="420"/>
      <c r="O689" s="420"/>
      <c r="P689" s="420"/>
      <c r="Q689" s="420"/>
      <c r="R689" s="420"/>
      <c r="S689" s="420"/>
      <c r="T689" s="420"/>
      <c r="U689" s="420"/>
      <c r="V689" s="420"/>
      <c r="W689" s="420"/>
      <c r="X689" s="420"/>
      <c r="Y689" s="420"/>
      <c r="Z689" s="420"/>
      <c r="AA689" s="420"/>
    </row>
    <row r="690" spans="2:27">
      <c r="B690" s="420"/>
      <c r="C690" s="420"/>
      <c r="D690" s="420"/>
      <c r="E690" s="421"/>
      <c r="F690" s="420"/>
      <c r="G690" s="420"/>
      <c r="H690" s="420"/>
      <c r="I690" s="420"/>
      <c r="J690" s="420"/>
      <c r="K690" s="420"/>
      <c r="L690" s="420"/>
      <c r="M690" s="420"/>
      <c r="N690" s="420"/>
      <c r="O690" s="420"/>
      <c r="P690" s="420"/>
      <c r="Q690" s="420"/>
      <c r="R690" s="420"/>
      <c r="S690" s="420"/>
      <c r="T690" s="420"/>
      <c r="U690" s="420"/>
      <c r="V690" s="420"/>
      <c r="W690" s="420"/>
      <c r="X690" s="420"/>
      <c r="Y690" s="420"/>
      <c r="Z690" s="420"/>
      <c r="AA690" s="420"/>
    </row>
    <row r="691" spans="2:27">
      <c r="B691" s="420"/>
      <c r="C691" s="420"/>
      <c r="D691" s="420"/>
      <c r="E691" s="421"/>
      <c r="F691" s="420"/>
      <c r="G691" s="420"/>
      <c r="H691" s="420"/>
      <c r="I691" s="420"/>
      <c r="J691" s="420"/>
      <c r="K691" s="420"/>
      <c r="L691" s="420"/>
      <c r="M691" s="420"/>
      <c r="N691" s="420"/>
      <c r="O691" s="420"/>
      <c r="P691" s="420"/>
      <c r="Q691" s="420"/>
      <c r="R691" s="420"/>
      <c r="S691" s="420"/>
      <c r="T691" s="420"/>
      <c r="U691" s="420"/>
      <c r="V691" s="420"/>
      <c r="W691" s="420"/>
      <c r="X691" s="420"/>
      <c r="Y691" s="420"/>
      <c r="Z691" s="420"/>
      <c r="AA691" s="420"/>
    </row>
    <row r="692" spans="2:27">
      <c r="B692" s="420"/>
      <c r="C692" s="420"/>
      <c r="D692" s="420"/>
      <c r="E692" s="421"/>
      <c r="F692" s="420"/>
      <c r="G692" s="420"/>
      <c r="H692" s="420"/>
      <c r="I692" s="420"/>
      <c r="J692" s="420"/>
      <c r="K692" s="420"/>
      <c r="L692" s="420"/>
      <c r="M692" s="420"/>
      <c r="N692" s="420"/>
      <c r="O692" s="420"/>
      <c r="P692" s="420"/>
      <c r="Q692" s="420"/>
      <c r="R692" s="420"/>
      <c r="S692" s="420"/>
      <c r="T692" s="420"/>
      <c r="U692" s="420"/>
      <c r="V692" s="420"/>
      <c r="W692" s="420"/>
      <c r="X692" s="420"/>
      <c r="Y692" s="420"/>
      <c r="Z692" s="420"/>
      <c r="AA692" s="420"/>
    </row>
    <row r="693" spans="2:27">
      <c r="B693" s="420"/>
      <c r="C693" s="420"/>
      <c r="D693" s="420"/>
      <c r="E693" s="421"/>
      <c r="F693" s="420"/>
      <c r="G693" s="420"/>
      <c r="H693" s="420"/>
      <c r="I693" s="420"/>
      <c r="J693" s="420"/>
      <c r="K693" s="420"/>
      <c r="L693" s="420"/>
      <c r="M693" s="420"/>
      <c r="N693" s="420"/>
      <c r="O693" s="420"/>
      <c r="P693" s="420"/>
      <c r="Q693" s="420"/>
      <c r="R693" s="420"/>
      <c r="S693" s="420"/>
      <c r="T693" s="420"/>
      <c r="U693" s="420"/>
      <c r="V693" s="420"/>
      <c r="W693" s="420"/>
      <c r="X693" s="420"/>
      <c r="Y693" s="420"/>
      <c r="Z693" s="420"/>
      <c r="AA693" s="420"/>
    </row>
    <row r="694" spans="2:27">
      <c r="B694" s="420"/>
      <c r="C694" s="420"/>
      <c r="D694" s="420"/>
      <c r="E694" s="421"/>
      <c r="F694" s="420"/>
      <c r="G694" s="420"/>
      <c r="H694" s="420"/>
      <c r="I694" s="420"/>
      <c r="J694" s="420"/>
      <c r="K694" s="420"/>
      <c r="L694" s="420"/>
      <c r="M694" s="420"/>
      <c r="N694" s="420"/>
      <c r="O694" s="420"/>
      <c r="P694" s="420"/>
      <c r="Q694" s="420"/>
      <c r="R694" s="420"/>
      <c r="S694" s="420"/>
      <c r="T694" s="420"/>
      <c r="U694" s="420"/>
      <c r="V694" s="420"/>
      <c r="W694" s="420"/>
      <c r="X694" s="420"/>
      <c r="Y694" s="420"/>
      <c r="Z694" s="420"/>
      <c r="AA694" s="420"/>
    </row>
    <row r="695" spans="2:27">
      <c r="B695" s="420"/>
      <c r="C695" s="420"/>
      <c r="D695" s="420"/>
      <c r="E695" s="421"/>
      <c r="F695" s="420"/>
      <c r="G695" s="420"/>
      <c r="H695" s="420"/>
      <c r="I695" s="420"/>
      <c r="J695" s="420"/>
      <c r="K695" s="420"/>
      <c r="L695" s="420"/>
      <c r="M695" s="420"/>
      <c r="N695" s="420"/>
      <c r="O695" s="420"/>
      <c r="P695" s="420"/>
      <c r="Q695" s="420"/>
      <c r="R695" s="420"/>
      <c r="S695" s="420"/>
      <c r="T695" s="420"/>
      <c r="U695" s="420"/>
      <c r="V695" s="420"/>
      <c r="W695" s="420"/>
      <c r="X695" s="420"/>
      <c r="Y695" s="420"/>
      <c r="Z695" s="420"/>
      <c r="AA695" s="420"/>
    </row>
    <row r="696" spans="2:27">
      <c r="B696" s="420"/>
      <c r="C696" s="420"/>
      <c r="D696" s="420"/>
      <c r="E696" s="421"/>
      <c r="F696" s="420"/>
      <c r="G696" s="420"/>
      <c r="H696" s="420"/>
      <c r="I696" s="420"/>
      <c r="J696" s="420"/>
      <c r="K696" s="420"/>
      <c r="L696" s="420"/>
      <c r="M696" s="420"/>
      <c r="N696" s="420"/>
      <c r="O696" s="420"/>
      <c r="P696" s="420"/>
      <c r="Q696" s="420"/>
      <c r="R696" s="420"/>
      <c r="S696" s="420"/>
      <c r="T696" s="420"/>
      <c r="U696" s="420"/>
      <c r="V696" s="420"/>
      <c r="W696" s="420"/>
      <c r="X696" s="420"/>
      <c r="Y696" s="420"/>
      <c r="Z696" s="420"/>
      <c r="AA696" s="420"/>
    </row>
    <row r="697" spans="2:27">
      <c r="B697" s="420"/>
      <c r="C697" s="420"/>
      <c r="D697" s="420"/>
      <c r="E697" s="421"/>
      <c r="F697" s="420"/>
      <c r="G697" s="420"/>
      <c r="H697" s="420"/>
      <c r="I697" s="420"/>
      <c r="J697" s="420"/>
      <c r="K697" s="420"/>
      <c r="L697" s="420"/>
      <c r="M697" s="420"/>
      <c r="N697" s="420"/>
      <c r="O697" s="420"/>
      <c r="P697" s="420"/>
      <c r="Q697" s="420"/>
      <c r="R697" s="420"/>
      <c r="S697" s="420"/>
      <c r="T697" s="420"/>
      <c r="U697" s="420"/>
      <c r="V697" s="420"/>
      <c r="W697" s="420"/>
      <c r="X697" s="420"/>
      <c r="Y697" s="420"/>
      <c r="Z697" s="420"/>
      <c r="AA697" s="420"/>
    </row>
    <row r="698" spans="2:27">
      <c r="B698" s="420"/>
      <c r="C698" s="420"/>
      <c r="D698" s="420"/>
      <c r="E698" s="421"/>
      <c r="F698" s="420"/>
      <c r="G698" s="420"/>
      <c r="H698" s="420"/>
      <c r="I698" s="420"/>
      <c r="J698" s="420"/>
      <c r="K698" s="420"/>
      <c r="L698" s="420"/>
      <c r="M698" s="420"/>
      <c r="N698" s="420"/>
      <c r="O698" s="420"/>
      <c r="P698" s="420"/>
      <c r="Q698" s="420"/>
      <c r="R698" s="420"/>
      <c r="S698" s="420"/>
      <c r="T698" s="420"/>
      <c r="U698" s="420"/>
      <c r="V698" s="420"/>
      <c r="W698" s="420"/>
      <c r="X698" s="420"/>
      <c r="Y698" s="420"/>
      <c r="Z698" s="420"/>
      <c r="AA698" s="420"/>
    </row>
    <row r="699" spans="2:27">
      <c r="B699" s="420"/>
      <c r="C699" s="420"/>
      <c r="D699" s="420"/>
      <c r="E699" s="421"/>
      <c r="F699" s="420"/>
      <c r="G699" s="420"/>
      <c r="H699" s="420"/>
      <c r="I699" s="420"/>
      <c r="J699" s="420"/>
      <c r="K699" s="420"/>
      <c r="L699" s="420"/>
      <c r="M699" s="420"/>
      <c r="N699" s="420"/>
      <c r="O699" s="420"/>
      <c r="P699" s="420"/>
      <c r="Q699" s="420"/>
      <c r="R699" s="420"/>
      <c r="S699" s="420"/>
      <c r="T699" s="420"/>
      <c r="U699" s="420"/>
      <c r="V699" s="420"/>
      <c r="W699" s="420"/>
      <c r="X699" s="420"/>
      <c r="Y699" s="420"/>
      <c r="Z699" s="420"/>
      <c r="AA699" s="420"/>
    </row>
    <row r="700" spans="2:27">
      <c r="B700" s="420"/>
      <c r="C700" s="420"/>
      <c r="D700" s="420"/>
      <c r="E700" s="421"/>
      <c r="F700" s="420"/>
      <c r="G700" s="420"/>
      <c r="H700" s="420"/>
      <c r="I700" s="420"/>
      <c r="J700" s="420"/>
      <c r="K700" s="420"/>
      <c r="L700" s="420"/>
      <c r="M700" s="420"/>
      <c r="N700" s="420"/>
      <c r="O700" s="420"/>
      <c r="P700" s="420"/>
      <c r="Q700" s="420"/>
      <c r="R700" s="420"/>
      <c r="S700" s="420"/>
      <c r="T700" s="420"/>
      <c r="U700" s="420"/>
      <c r="V700" s="420"/>
      <c r="W700" s="420"/>
      <c r="X700" s="420"/>
      <c r="Y700" s="420"/>
      <c r="Z700" s="420"/>
      <c r="AA700" s="420"/>
    </row>
    <row r="701" spans="2:27">
      <c r="B701" s="420"/>
      <c r="C701" s="420"/>
      <c r="D701" s="420"/>
      <c r="E701" s="421"/>
      <c r="F701" s="420"/>
      <c r="G701" s="420"/>
      <c r="H701" s="420"/>
      <c r="I701" s="420"/>
      <c r="J701" s="420"/>
      <c r="K701" s="420"/>
      <c r="L701" s="420"/>
      <c r="M701" s="420"/>
      <c r="N701" s="420"/>
      <c r="O701" s="420"/>
      <c r="P701" s="420"/>
      <c r="Q701" s="420"/>
      <c r="R701" s="420"/>
      <c r="S701" s="420"/>
      <c r="T701" s="420"/>
      <c r="U701" s="420"/>
      <c r="V701" s="420"/>
      <c r="W701" s="420"/>
      <c r="X701" s="420"/>
      <c r="Y701" s="420"/>
      <c r="Z701" s="420"/>
      <c r="AA701" s="420"/>
    </row>
    <row r="702" spans="2:27">
      <c r="B702" s="420"/>
      <c r="C702" s="420"/>
      <c r="D702" s="420"/>
      <c r="E702" s="421"/>
      <c r="F702" s="420"/>
      <c r="G702" s="420"/>
      <c r="H702" s="420"/>
      <c r="I702" s="420"/>
      <c r="J702" s="420"/>
      <c r="K702" s="420"/>
      <c r="L702" s="420"/>
      <c r="M702" s="420"/>
      <c r="N702" s="420"/>
      <c r="O702" s="420"/>
      <c r="P702" s="420"/>
      <c r="Q702" s="420"/>
      <c r="R702" s="420"/>
      <c r="S702" s="420"/>
      <c r="T702" s="420"/>
      <c r="U702" s="420"/>
      <c r="V702" s="420"/>
      <c r="W702" s="420"/>
      <c r="X702" s="420"/>
      <c r="Y702" s="420"/>
      <c r="Z702" s="420"/>
      <c r="AA702" s="420"/>
    </row>
    <row r="703" spans="2:27">
      <c r="B703" s="420"/>
      <c r="C703" s="420"/>
      <c r="D703" s="420"/>
      <c r="E703" s="421"/>
      <c r="F703" s="420"/>
      <c r="G703" s="420"/>
      <c r="H703" s="420"/>
      <c r="I703" s="420"/>
      <c r="J703" s="420"/>
      <c r="K703" s="420"/>
      <c r="L703" s="420"/>
      <c r="M703" s="420"/>
      <c r="N703" s="420"/>
      <c r="O703" s="420"/>
      <c r="P703" s="420"/>
      <c r="Q703" s="420"/>
      <c r="R703" s="420"/>
      <c r="S703" s="420"/>
      <c r="T703" s="420"/>
      <c r="U703" s="420"/>
      <c r="V703" s="420"/>
      <c r="W703" s="420"/>
      <c r="X703" s="420"/>
      <c r="Y703" s="420"/>
      <c r="Z703" s="420"/>
      <c r="AA703" s="420"/>
    </row>
    <row r="704" spans="2:27">
      <c r="B704" s="420"/>
      <c r="C704" s="420"/>
      <c r="D704" s="420"/>
      <c r="E704" s="421"/>
      <c r="F704" s="420"/>
      <c r="G704" s="420"/>
      <c r="H704" s="420"/>
      <c r="I704" s="420"/>
      <c r="J704" s="420"/>
      <c r="K704" s="420"/>
      <c r="L704" s="420"/>
      <c r="M704" s="420"/>
      <c r="N704" s="420"/>
      <c r="O704" s="420"/>
      <c r="P704" s="420"/>
      <c r="Q704" s="420"/>
      <c r="R704" s="420"/>
      <c r="S704" s="420"/>
      <c r="T704" s="420"/>
      <c r="U704" s="420"/>
      <c r="V704" s="420"/>
      <c r="W704" s="420"/>
      <c r="X704" s="420"/>
      <c r="Y704" s="420"/>
      <c r="Z704" s="420"/>
      <c r="AA704" s="420"/>
    </row>
    <row r="705" spans="2:27">
      <c r="B705" s="420"/>
      <c r="C705" s="420"/>
      <c r="D705" s="420"/>
      <c r="E705" s="421"/>
      <c r="F705" s="420"/>
      <c r="G705" s="420"/>
      <c r="H705" s="420"/>
      <c r="I705" s="420"/>
      <c r="J705" s="420"/>
      <c r="K705" s="420"/>
      <c r="L705" s="420"/>
      <c r="M705" s="420"/>
      <c r="N705" s="420"/>
      <c r="O705" s="420"/>
      <c r="P705" s="420"/>
      <c r="Q705" s="420"/>
      <c r="R705" s="420"/>
      <c r="S705" s="420"/>
      <c r="T705" s="420"/>
      <c r="U705" s="420"/>
      <c r="V705" s="420"/>
      <c r="W705" s="420"/>
      <c r="X705" s="420"/>
      <c r="Y705" s="420"/>
      <c r="Z705" s="420"/>
      <c r="AA705" s="420"/>
    </row>
    <row r="706" spans="2:27">
      <c r="B706" s="420"/>
      <c r="C706" s="420"/>
      <c r="D706" s="420"/>
      <c r="E706" s="421"/>
      <c r="F706" s="420"/>
      <c r="G706" s="420"/>
      <c r="H706" s="420"/>
      <c r="I706" s="420"/>
      <c r="J706" s="420"/>
      <c r="K706" s="420"/>
      <c r="L706" s="420"/>
      <c r="M706" s="420"/>
      <c r="N706" s="420"/>
      <c r="O706" s="420"/>
      <c r="P706" s="420"/>
      <c r="Q706" s="420"/>
      <c r="R706" s="420"/>
      <c r="S706" s="420"/>
      <c r="T706" s="420"/>
      <c r="U706" s="420"/>
      <c r="V706" s="420"/>
      <c r="W706" s="420"/>
      <c r="X706" s="420"/>
      <c r="Y706" s="420"/>
      <c r="Z706" s="420"/>
      <c r="AA706" s="420"/>
    </row>
    <row r="707" spans="2:27">
      <c r="B707" s="420"/>
      <c r="C707" s="420"/>
      <c r="D707" s="420"/>
      <c r="E707" s="421"/>
      <c r="F707" s="420"/>
      <c r="G707" s="420"/>
      <c r="H707" s="420"/>
      <c r="I707" s="420"/>
      <c r="J707" s="420"/>
      <c r="K707" s="420"/>
      <c r="L707" s="420"/>
      <c r="M707" s="420"/>
      <c r="N707" s="420"/>
      <c r="O707" s="420"/>
      <c r="P707" s="420"/>
      <c r="Q707" s="420"/>
      <c r="R707" s="420"/>
      <c r="S707" s="420"/>
      <c r="T707" s="420"/>
      <c r="U707" s="420"/>
      <c r="V707" s="420"/>
      <c r="W707" s="420"/>
      <c r="X707" s="420"/>
      <c r="Y707" s="420"/>
      <c r="Z707" s="420"/>
      <c r="AA707" s="420"/>
    </row>
    <row r="708" spans="2:27">
      <c r="B708" s="420"/>
      <c r="C708" s="420"/>
      <c r="D708" s="420"/>
      <c r="E708" s="421"/>
      <c r="F708" s="420"/>
      <c r="G708" s="420"/>
      <c r="H708" s="420"/>
      <c r="I708" s="420"/>
      <c r="J708" s="420"/>
      <c r="K708" s="420"/>
      <c r="L708" s="420"/>
      <c r="M708" s="420"/>
      <c r="N708" s="420"/>
      <c r="O708" s="420"/>
      <c r="P708" s="420"/>
      <c r="Q708" s="420"/>
      <c r="R708" s="420"/>
      <c r="S708" s="420"/>
      <c r="T708" s="420"/>
      <c r="U708" s="420"/>
      <c r="V708" s="420"/>
      <c r="W708" s="420"/>
      <c r="X708" s="420"/>
      <c r="Y708" s="420"/>
      <c r="Z708" s="420"/>
      <c r="AA708" s="420"/>
    </row>
    <row r="709" spans="2:27">
      <c r="B709" s="420"/>
      <c r="C709" s="420"/>
      <c r="D709" s="420"/>
      <c r="E709" s="421"/>
      <c r="F709" s="420"/>
      <c r="G709" s="420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  <c r="R709" s="420"/>
      <c r="S709" s="420"/>
      <c r="T709" s="420"/>
      <c r="U709" s="420"/>
      <c r="V709" s="420"/>
      <c r="W709" s="420"/>
      <c r="X709" s="420"/>
      <c r="Y709" s="420"/>
      <c r="Z709" s="420"/>
      <c r="AA709" s="420"/>
    </row>
    <row r="710" spans="2:27">
      <c r="B710" s="420"/>
      <c r="C710" s="420"/>
      <c r="D710" s="420"/>
      <c r="E710" s="421"/>
      <c r="F710" s="420"/>
      <c r="G710" s="420"/>
      <c r="H710" s="420"/>
      <c r="I710" s="420"/>
      <c r="J710" s="420"/>
      <c r="K710" s="420"/>
      <c r="L710" s="420"/>
      <c r="M710" s="420"/>
      <c r="N710" s="420"/>
      <c r="O710" s="420"/>
      <c r="P710" s="420"/>
      <c r="Q710" s="420"/>
      <c r="R710" s="420"/>
      <c r="S710" s="420"/>
      <c r="T710" s="420"/>
      <c r="U710" s="420"/>
      <c r="V710" s="420"/>
      <c r="W710" s="420"/>
      <c r="X710" s="420"/>
      <c r="Y710" s="420"/>
      <c r="Z710" s="420"/>
      <c r="AA710" s="420"/>
    </row>
    <row r="711" spans="2:27">
      <c r="B711" s="420"/>
      <c r="C711" s="420"/>
      <c r="D711" s="420"/>
      <c r="E711" s="421"/>
      <c r="F711" s="420"/>
      <c r="G711" s="420"/>
      <c r="H711" s="420"/>
      <c r="I711" s="420"/>
      <c r="J711" s="420"/>
      <c r="K711" s="420"/>
      <c r="L711" s="420"/>
      <c r="M711" s="420"/>
      <c r="N711" s="420"/>
      <c r="O711" s="420"/>
      <c r="P711" s="420"/>
      <c r="Q711" s="420"/>
      <c r="R711" s="420"/>
      <c r="S711" s="420"/>
      <c r="T711" s="420"/>
      <c r="U711" s="420"/>
      <c r="V711" s="420"/>
      <c r="W711" s="420"/>
      <c r="X711" s="420"/>
      <c r="Y711" s="420"/>
      <c r="Z711" s="420"/>
      <c r="AA711" s="420"/>
    </row>
    <row r="712" spans="2:27">
      <c r="B712" s="420"/>
      <c r="C712" s="420"/>
      <c r="D712" s="420"/>
      <c r="E712" s="421"/>
      <c r="F712" s="420"/>
      <c r="G712" s="420"/>
      <c r="H712" s="420"/>
      <c r="I712" s="420"/>
      <c r="J712" s="420"/>
      <c r="K712" s="420"/>
      <c r="L712" s="420"/>
      <c r="M712" s="420"/>
      <c r="N712" s="420"/>
      <c r="O712" s="420"/>
      <c r="P712" s="420"/>
      <c r="Q712" s="420"/>
      <c r="R712" s="420"/>
      <c r="S712" s="420"/>
      <c r="T712" s="420"/>
      <c r="U712" s="420"/>
      <c r="V712" s="420"/>
      <c r="W712" s="420"/>
      <c r="X712" s="420"/>
      <c r="Y712" s="420"/>
      <c r="Z712" s="420"/>
      <c r="AA712" s="420"/>
    </row>
    <row r="713" spans="2:27">
      <c r="B713" s="420"/>
      <c r="C713" s="420"/>
      <c r="D713" s="420"/>
      <c r="E713" s="421"/>
      <c r="F713" s="420"/>
      <c r="G713" s="420"/>
      <c r="H713" s="420"/>
      <c r="I713" s="420"/>
      <c r="J713" s="420"/>
      <c r="K713" s="420"/>
      <c r="L713" s="420"/>
      <c r="M713" s="420"/>
      <c r="N713" s="420"/>
      <c r="O713" s="420"/>
      <c r="P713" s="420"/>
      <c r="Q713" s="420"/>
      <c r="R713" s="420"/>
      <c r="S713" s="420"/>
      <c r="T713" s="420"/>
      <c r="U713" s="420"/>
      <c r="V713" s="420"/>
      <c r="W713" s="420"/>
      <c r="X713" s="420"/>
      <c r="Y713" s="420"/>
      <c r="Z713" s="420"/>
      <c r="AA713" s="420"/>
    </row>
    <row r="714" spans="2:27">
      <c r="B714" s="420"/>
      <c r="C714" s="420"/>
      <c r="D714" s="420"/>
      <c r="E714" s="421"/>
      <c r="F714" s="420"/>
      <c r="G714" s="420"/>
      <c r="H714" s="420"/>
      <c r="I714" s="420"/>
      <c r="J714" s="420"/>
      <c r="K714" s="420"/>
      <c r="L714" s="420"/>
      <c r="M714" s="420"/>
      <c r="N714" s="420"/>
      <c r="O714" s="420"/>
      <c r="P714" s="420"/>
      <c r="Q714" s="420"/>
      <c r="R714" s="420"/>
      <c r="S714" s="420"/>
      <c r="T714" s="420"/>
      <c r="U714" s="420"/>
      <c r="V714" s="420"/>
      <c r="W714" s="420"/>
      <c r="X714" s="420"/>
      <c r="Y714" s="420"/>
      <c r="Z714" s="420"/>
      <c r="AA714" s="420"/>
    </row>
    <row r="715" spans="2:27">
      <c r="B715" s="420"/>
      <c r="C715" s="420"/>
      <c r="D715" s="420"/>
      <c r="E715" s="421"/>
      <c r="F715" s="420"/>
      <c r="G715" s="420"/>
      <c r="H715" s="420"/>
      <c r="I715" s="420"/>
      <c r="J715" s="420"/>
      <c r="K715" s="420"/>
      <c r="L715" s="420"/>
      <c r="M715" s="420"/>
      <c r="N715" s="420"/>
      <c r="O715" s="420"/>
      <c r="P715" s="420"/>
      <c r="Q715" s="420"/>
      <c r="R715" s="420"/>
      <c r="S715" s="420"/>
      <c r="T715" s="420"/>
      <c r="U715" s="420"/>
      <c r="V715" s="420"/>
      <c r="W715" s="420"/>
      <c r="X715" s="420"/>
      <c r="Y715" s="420"/>
      <c r="Z715" s="420"/>
      <c r="AA715" s="420"/>
    </row>
    <row r="716" spans="2:27">
      <c r="B716" s="420"/>
      <c r="C716" s="420"/>
      <c r="D716" s="420"/>
      <c r="E716" s="421"/>
      <c r="F716" s="420"/>
      <c r="G716" s="420"/>
      <c r="H716" s="420"/>
      <c r="I716" s="420"/>
      <c r="J716" s="420"/>
      <c r="K716" s="420"/>
      <c r="L716" s="420"/>
      <c r="M716" s="420"/>
      <c r="N716" s="420"/>
      <c r="O716" s="420"/>
      <c r="P716" s="420"/>
      <c r="Q716" s="420"/>
      <c r="R716" s="420"/>
      <c r="S716" s="420"/>
      <c r="T716" s="420"/>
      <c r="U716" s="420"/>
      <c r="V716" s="420"/>
      <c r="W716" s="420"/>
      <c r="X716" s="420"/>
      <c r="Y716" s="420"/>
      <c r="Z716" s="420"/>
      <c r="AA716" s="420"/>
    </row>
    <row r="717" spans="2:27">
      <c r="B717" s="420"/>
      <c r="C717" s="420"/>
      <c r="D717" s="420"/>
      <c r="E717" s="421"/>
      <c r="F717" s="420"/>
      <c r="G717" s="420"/>
      <c r="H717" s="420"/>
      <c r="I717" s="420"/>
      <c r="J717" s="420"/>
      <c r="K717" s="420"/>
      <c r="L717" s="420"/>
      <c r="M717" s="420"/>
      <c r="N717" s="420"/>
      <c r="O717" s="420"/>
      <c r="P717" s="420"/>
      <c r="Q717" s="420"/>
      <c r="R717" s="420"/>
      <c r="S717" s="420"/>
      <c r="T717" s="420"/>
      <c r="U717" s="420"/>
      <c r="V717" s="420"/>
      <c r="W717" s="420"/>
      <c r="X717" s="420"/>
      <c r="Y717" s="420"/>
      <c r="Z717" s="420"/>
      <c r="AA717" s="420"/>
    </row>
    <row r="718" spans="2:27">
      <c r="B718" s="420"/>
      <c r="C718" s="420"/>
      <c r="D718" s="420"/>
      <c r="E718" s="421"/>
      <c r="F718" s="420"/>
      <c r="G718" s="420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  <c r="R718" s="420"/>
      <c r="S718" s="420"/>
      <c r="T718" s="420"/>
      <c r="U718" s="420"/>
      <c r="V718" s="420"/>
      <c r="W718" s="420"/>
      <c r="X718" s="420"/>
      <c r="Y718" s="420"/>
      <c r="Z718" s="420"/>
      <c r="AA718" s="420"/>
    </row>
    <row r="719" spans="2:27">
      <c r="B719" s="420"/>
      <c r="C719" s="420"/>
      <c r="D719" s="420"/>
      <c r="E719" s="421"/>
      <c r="F719" s="420"/>
      <c r="G719" s="420"/>
      <c r="H719" s="420"/>
      <c r="I719" s="420"/>
      <c r="J719" s="420"/>
      <c r="K719" s="420"/>
      <c r="L719" s="420"/>
      <c r="M719" s="420"/>
      <c r="N719" s="420"/>
      <c r="O719" s="420"/>
      <c r="P719" s="420"/>
      <c r="Q719" s="420"/>
      <c r="R719" s="420"/>
      <c r="S719" s="420"/>
      <c r="T719" s="420"/>
      <c r="U719" s="420"/>
      <c r="V719" s="420"/>
      <c r="W719" s="420"/>
      <c r="X719" s="420"/>
      <c r="Y719" s="420"/>
      <c r="Z719" s="420"/>
      <c r="AA719" s="420"/>
    </row>
    <row r="720" spans="2:27">
      <c r="B720" s="420"/>
      <c r="C720" s="420"/>
      <c r="D720" s="420"/>
      <c r="E720" s="421"/>
      <c r="F720" s="420"/>
      <c r="G720" s="420"/>
      <c r="H720" s="420"/>
      <c r="I720" s="420"/>
      <c r="J720" s="420"/>
      <c r="K720" s="420"/>
      <c r="L720" s="420"/>
      <c r="M720" s="420"/>
      <c r="N720" s="420"/>
      <c r="O720" s="420"/>
      <c r="P720" s="420"/>
      <c r="Q720" s="420"/>
      <c r="R720" s="420"/>
      <c r="S720" s="420"/>
      <c r="T720" s="420"/>
      <c r="U720" s="420"/>
      <c r="V720" s="420"/>
      <c r="W720" s="420"/>
      <c r="X720" s="420"/>
      <c r="Y720" s="420"/>
      <c r="Z720" s="420"/>
      <c r="AA720" s="420"/>
    </row>
    <row r="721" spans="2:27">
      <c r="B721" s="420"/>
      <c r="C721" s="420"/>
      <c r="D721" s="420"/>
      <c r="E721" s="421"/>
      <c r="F721" s="420"/>
      <c r="G721" s="420"/>
      <c r="H721" s="420"/>
      <c r="I721" s="420"/>
      <c r="J721" s="420"/>
      <c r="K721" s="420"/>
      <c r="L721" s="420"/>
      <c r="M721" s="420"/>
      <c r="N721" s="420"/>
      <c r="O721" s="420"/>
      <c r="P721" s="420"/>
      <c r="Q721" s="420"/>
      <c r="R721" s="420"/>
      <c r="S721" s="420"/>
      <c r="T721" s="420"/>
      <c r="U721" s="420"/>
      <c r="V721" s="420"/>
      <c r="W721" s="420"/>
      <c r="X721" s="420"/>
      <c r="Y721" s="420"/>
      <c r="Z721" s="420"/>
      <c r="AA721" s="420"/>
    </row>
    <row r="722" spans="2:27">
      <c r="B722" s="420"/>
      <c r="C722" s="420"/>
      <c r="D722" s="420"/>
      <c r="E722" s="421"/>
      <c r="F722" s="420"/>
      <c r="G722" s="420"/>
      <c r="H722" s="420"/>
      <c r="I722" s="420"/>
      <c r="J722" s="420"/>
      <c r="K722" s="420"/>
      <c r="L722" s="420"/>
      <c r="M722" s="420"/>
      <c r="N722" s="420"/>
      <c r="O722" s="420"/>
      <c r="P722" s="420"/>
      <c r="Q722" s="420"/>
      <c r="R722" s="420"/>
      <c r="S722" s="420"/>
      <c r="T722" s="420"/>
      <c r="U722" s="420"/>
      <c r="V722" s="420"/>
      <c r="W722" s="420"/>
      <c r="X722" s="420"/>
      <c r="Y722" s="420"/>
      <c r="Z722" s="420"/>
      <c r="AA722" s="420"/>
    </row>
    <row r="723" spans="2:27">
      <c r="B723" s="420"/>
      <c r="C723" s="420"/>
      <c r="D723" s="420"/>
      <c r="E723" s="421"/>
      <c r="F723" s="420"/>
      <c r="G723" s="420"/>
      <c r="H723" s="420"/>
      <c r="I723" s="420"/>
      <c r="J723" s="420"/>
      <c r="K723" s="420"/>
      <c r="L723" s="420"/>
      <c r="M723" s="420"/>
      <c r="N723" s="420"/>
      <c r="O723" s="420"/>
      <c r="P723" s="420"/>
      <c r="Q723" s="420"/>
      <c r="R723" s="420"/>
      <c r="S723" s="420"/>
      <c r="T723" s="420"/>
      <c r="U723" s="420"/>
      <c r="V723" s="420"/>
      <c r="W723" s="420"/>
      <c r="X723" s="420"/>
      <c r="Y723" s="420"/>
      <c r="Z723" s="420"/>
      <c r="AA723" s="420"/>
    </row>
    <row r="724" spans="2:27">
      <c r="B724" s="420"/>
      <c r="C724" s="420"/>
      <c r="D724" s="420"/>
      <c r="E724" s="421"/>
      <c r="F724" s="420"/>
      <c r="G724" s="420"/>
      <c r="H724" s="420"/>
      <c r="I724" s="420"/>
      <c r="J724" s="420"/>
      <c r="K724" s="420"/>
      <c r="L724" s="420"/>
      <c r="M724" s="420"/>
      <c r="N724" s="420"/>
      <c r="O724" s="420"/>
      <c r="P724" s="420"/>
      <c r="Q724" s="420"/>
      <c r="R724" s="420"/>
      <c r="S724" s="420"/>
      <c r="T724" s="420"/>
      <c r="U724" s="420"/>
      <c r="V724" s="420"/>
      <c r="W724" s="420"/>
      <c r="X724" s="420"/>
      <c r="Y724" s="420"/>
      <c r="Z724" s="420"/>
      <c r="AA724" s="420"/>
    </row>
    <row r="725" spans="2:27">
      <c r="B725" s="420"/>
      <c r="C725" s="420"/>
      <c r="D725" s="420"/>
      <c r="E725" s="421"/>
      <c r="F725" s="420"/>
      <c r="G725" s="420"/>
      <c r="H725" s="420"/>
      <c r="I725" s="420"/>
      <c r="J725" s="420"/>
      <c r="K725" s="420"/>
      <c r="L725" s="420"/>
      <c r="M725" s="420"/>
      <c r="N725" s="420"/>
      <c r="O725" s="420"/>
      <c r="P725" s="420"/>
      <c r="Q725" s="420"/>
      <c r="R725" s="420"/>
      <c r="S725" s="420"/>
      <c r="T725" s="420"/>
      <c r="U725" s="420"/>
      <c r="V725" s="420"/>
      <c r="W725" s="420"/>
      <c r="X725" s="420"/>
      <c r="Y725" s="420"/>
      <c r="Z725" s="420"/>
      <c r="AA725" s="420"/>
    </row>
    <row r="726" spans="2:27">
      <c r="B726" s="420"/>
      <c r="C726" s="420"/>
      <c r="D726" s="420"/>
      <c r="E726" s="421"/>
      <c r="F726" s="420"/>
      <c r="G726" s="420"/>
      <c r="H726" s="420"/>
      <c r="I726" s="420"/>
      <c r="J726" s="420"/>
      <c r="K726" s="420"/>
      <c r="L726" s="420"/>
      <c r="M726" s="420"/>
      <c r="N726" s="420"/>
      <c r="O726" s="420"/>
      <c r="P726" s="420"/>
      <c r="Q726" s="420"/>
      <c r="R726" s="420"/>
      <c r="S726" s="420"/>
      <c r="T726" s="420"/>
      <c r="U726" s="420"/>
      <c r="V726" s="420"/>
      <c r="W726" s="420"/>
      <c r="X726" s="420"/>
      <c r="Y726" s="420"/>
      <c r="Z726" s="420"/>
      <c r="AA726" s="420"/>
    </row>
    <row r="727" spans="2:27">
      <c r="B727" s="420"/>
      <c r="C727" s="420"/>
      <c r="D727" s="420"/>
      <c r="E727" s="421"/>
      <c r="F727" s="420"/>
      <c r="G727" s="420"/>
      <c r="H727" s="420"/>
      <c r="I727" s="420"/>
      <c r="J727" s="420"/>
      <c r="K727" s="420"/>
      <c r="L727" s="420"/>
      <c r="M727" s="420"/>
      <c r="N727" s="420"/>
      <c r="O727" s="420"/>
      <c r="P727" s="420"/>
      <c r="Q727" s="420"/>
      <c r="R727" s="420"/>
      <c r="S727" s="420"/>
      <c r="T727" s="420"/>
      <c r="U727" s="420"/>
      <c r="V727" s="420"/>
      <c r="W727" s="420"/>
      <c r="X727" s="420"/>
      <c r="Y727" s="420"/>
      <c r="Z727" s="420"/>
      <c r="AA727" s="420"/>
    </row>
    <row r="728" spans="2:27">
      <c r="B728" s="420"/>
      <c r="C728" s="420"/>
      <c r="D728" s="420"/>
      <c r="E728" s="421"/>
      <c r="F728" s="420"/>
      <c r="G728" s="420"/>
      <c r="H728" s="420"/>
      <c r="I728" s="420"/>
      <c r="J728" s="420"/>
      <c r="K728" s="420"/>
      <c r="L728" s="420"/>
      <c r="M728" s="420"/>
      <c r="N728" s="420"/>
      <c r="O728" s="420"/>
      <c r="P728" s="420"/>
      <c r="Q728" s="420"/>
      <c r="R728" s="420"/>
      <c r="S728" s="420"/>
      <c r="T728" s="420"/>
      <c r="U728" s="420"/>
      <c r="V728" s="420"/>
      <c r="W728" s="420"/>
      <c r="X728" s="420"/>
      <c r="Y728" s="420"/>
      <c r="Z728" s="420"/>
      <c r="AA728" s="420"/>
    </row>
    <row r="729" spans="2:27">
      <c r="B729" s="420"/>
      <c r="C729" s="420"/>
      <c r="D729" s="420"/>
      <c r="E729" s="421"/>
      <c r="F729" s="420"/>
      <c r="G729" s="420"/>
      <c r="H729" s="420"/>
      <c r="I729" s="420"/>
      <c r="J729" s="420"/>
      <c r="K729" s="420"/>
      <c r="L729" s="420"/>
      <c r="M729" s="420"/>
      <c r="N729" s="420"/>
      <c r="O729" s="420"/>
      <c r="P729" s="420"/>
      <c r="Q729" s="420"/>
      <c r="R729" s="420"/>
      <c r="S729" s="420"/>
      <c r="T729" s="420"/>
      <c r="U729" s="420"/>
      <c r="V729" s="420"/>
      <c r="W729" s="420"/>
      <c r="X729" s="420"/>
      <c r="Y729" s="420"/>
      <c r="Z729" s="420"/>
      <c r="AA729" s="420"/>
    </row>
    <row r="730" spans="2:27">
      <c r="B730" s="420"/>
      <c r="C730" s="420"/>
      <c r="D730" s="420"/>
      <c r="E730" s="421"/>
      <c r="F730" s="420"/>
      <c r="G730" s="420"/>
      <c r="H730" s="420"/>
      <c r="I730" s="420"/>
      <c r="J730" s="420"/>
      <c r="K730" s="420"/>
      <c r="L730" s="420"/>
      <c r="M730" s="420"/>
      <c r="N730" s="420"/>
      <c r="O730" s="420"/>
      <c r="P730" s="420"/>
      <c r="Q730" s="420"/>
      <c r="R730" s="420"/>
      <c r="S730" s="420"/>
      <c r="T730" s="420"/>
      <c r="U730" s="420"/>
      <c r="V730" s="420"/>
      <c r="W730" s="420"/>
      <c r="X730" s="420"/>
      <c r="Y730" s="420"/>
      <c r="Z730" s="420"/>
      <c r="AA730" s="420"/>
    </row>
    <row r="731" spans="2:27">
      <c r="B731" s="420"/>
      <c r="C731" s="420"/>
      <c r="D731" s="420"/>
      <c r="E731" s="421"/>
      <c r="F731" s="420"/>
      <c r="G731" s="420"/>
      <c r="H731" s="420"/>
      <c r="I731" s="420"/>
      <c r="J731" s="420"/>
      <c r="K731" s="420"/>
      <c r="L731" s="420"/>
      <c r="M731" s="420"/>
      <c r="N731" s="420"/>
      <c r="O731" s="420"/>
      <c r="P731" s="420"/>
      <c r="Q731" s="420"/>
      <c r="R731" s="420"/>
      <c r="S731" s="420"/>
      <c r="T731" s="420"/>
      <c r="U731" s="420"/>
      <c r="V731" s="420"/>
      <c r="W731" s="420"/>
      <c r="X731" s="420"/>
      <c r="Y731" s="420"/>
      <c r="Z731" s="420"/>
      <c r="AA731" s="420"/>
    </row>
    <row r="732" spans="2:27">
      <c r="B732" s="420"/>
      <c r="C732" s="420"/>
      <c r="D732" s="420"/>
      <c r="E732" s="421"/>
      <c r="F732" s="420"/>
      <c r="G732" s="420"/>
      <c r="H732" s="420"/>
      <c r="I732" s="420"/>
      <c r="J732" s="420"/>
      <c r="K732" s="420"/>
      <c r="L732" s="420"/>
      <c r="M732" s="420"/>
      <c r="N732" s="420"/>
      <c r="O732" s="420"/>
      <c r="P732" s="420"/>
      <c r="Q732" s="420"/>
      <c r="R732" s="420"/>
      <c r="S732" s="420"/>
      <c r="T732" s="420"/>
      <c r="U732" s="420"/>
      <c r="V732" s="420"/>
      <c r="W732" s="420"/>
      <c r="X732" s="420"/>
      <c r="Y732" s="420"/>
      <c r="Z732" s="420"/>
      <c r="AA732" s="420"/>
    </row>
    <row r="733" spans="2:27">
      <c r="B733" s="420"/>
      <c r="C733" s="420"/>
      <c r="D733" s="420"/>
      <c r="E733" s="421"/>
      <c r="F733" s="420"/>
      <c r="G733" s="420"/>
      <c r="H733" s="420"/>
      <c r="I733" s="420"/>
      <c r="J733" s="420"/>
      <c r="K733" s="420"/>
      <c r="L733" s="420"/>
      <c r="M733" s="420"/>
      <c r="N733" s="420"/>
      <c r="O733" s="420"/>
      <c r="P733" s="420"/>
      <c r="Q733" s="420"/>
      <c r="R733" s="420"/>
      <c r="S733" s="420"/>
      <c r="T733" s="420"/>
      <c r="U733" s="420"/>
      <c r="V733" s="420"/>
      <c r="W733" s="420"/>
      <c r="X733" s="420"/>
      <c r="Y733" s="420"/>
      <c r="Z733" s="420"/>
      <c r="AA733" s="420"/>
    </row>
    <row r="734" spans="2:27">
      <c r="B734" s="420"/>
      <c r="C734" s="420"/>
      <c r="D734" s="420"/>
      <c r="E734" s="421"/>
      <c r="F734" s="420"/>
      <c r="G734" s="420"/>
      <c r="H734" s="420"/>
      <c r="I734" s="420"/>
      <c r="J734" s="420"/>
      <c r="K734" s="420"/>
      <c r="L734" s="420"/>
      <c r="M734" s="420"/>
      <c r="N734" s="420"/>
      <c r="O734" s="420"/>
      <c r="P734" s="420"/>
      <c r="Q734" s="420"/>
      <c r="R734" s="420"/>
      <c r="S734" s="420"/>
      <c r="T734" s="420"/>
      <c r="U734" s="420"/>
      <c r="V734" s="420"/>
      <c r="W734" s="420"/>
      <c r="X734" s="420"/>
      <c r="Y734" s="420"/>
      <c r="Z734" s="420"/>
      <c r="AA734" s="420"/>
    </row>
    <row r="735" spans="2:27">
      <c r="B735" s="420"/>
      <c r="C735" s="420"/>
      <c r="D735" s="420"/>
      <c r="E735" s="421"/>
      <c r="F735" s="420"/>
      <c r="G735" s="420"/>
      <c r="H735" s="420"/>
      <c r="I735" s="420"/>
      <c r="J735" s="420"/>
      <c r="K735" s="420"/>
      <c r="L735" s="420"/>
      <c r="M735" s="420"/>
      <c r="N735" s="420"/>
      <c r="O735" s="420"/>
      <c r="P735" s="420"/>
      <c r="Q735" s="420"/>
      <c r="R735" s="420"/>
      <c r="S735" s="420"/>
      <c r="T735" s="420"/>
      <c r="U735" s="420"/>
      <c r="V735" s="420"/>
      <c r="W735" s="420"/>
      <c r="X735" s="420"/>
      <c r="Y735" s="420"/>
      <c r="Z735" s="420"/>
      <c r="AA735" s="420"/>
    </row>
    <row r="736" spans="2:27">
      <c r="B736" s="420"/>
      <c r="C736" s="420"/>
      <c r="D736" s="420"/>
      <c r="E736" s="421"/>
      <c r="F736" s="420"/>
      <c r="G736" s="420"/>
      <c r="H736" s="420"/>
      <c r="I736" s="420"/>
      <c r="J736" s="420"/>
      <c r="K736" s="420"/>
      <c r="L736" s="420"/>
      <c r="M736" s="420"/>
      <c r="N736" s="420"/>
      <c r="O736" s="420"/>
      <c r="P736" s="420"/>
      <c r="Q736" s="420"/>
      <c r="R736" s="420"/>
      <c r="S736" s="420"/>
      <c r="T736" s="420"/>
      <c r="U736" s="420"/>
      <c r="V736" s="420"/>
      <c r="W736" s="420"/>
      <c r="X736" s="420"/>
      <c r="Y736" s="420"/>
      <c r="Z736" s="420"/>
      <c r="AA736" s="420"/>
    </row>
    <row r="737" spans="2:27">
      <c r="B737" s="420"/>
      <c r="C737" s="420"/>
      <c r="D737" s="420"/>
      <c r="E737" s="421"/>
      <c r="F737" s="420"/>
      <c r="G737" s="420"/>
      <c r="H737" s="420"/>
      <c r="I737" s="420"/>
      <c r="J737" s="420"/>
      <c r="K737" s="420"/>
      <c r="L737" s="420"/>
      <c r="M737" s="420"/>
      <c r="N737" s="420"/>
      <c r="O737" s="420"/>
      <c r="P737" s="420"/>
      <c r="Q737" s="420"/>
      <c r="R737" s="420"/>
      <c r="S737" s="420"/>
      <c r="T737" s="420"/>
      <c r="U737" s="420"/>
      <c r="V737" s="420"/>
      <c r="W737" s="420"/>
      <c r="X737" s="420"/>
      <c r="Y737" s="420"/>
      <c r="Z737" s="420"/>
      <c r="AA737" s="420"/>
    </row>
    <row r="738" spans="2:27">
      <c r="B738" s="420"/>
      <c r="C738" s="420"/>
      <c r="D738" s="420"/>
      <c r="E738" s="421"/>
      <c r="F738" s="420"/>
      <c r="G738" s="420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  <c r="R738" s="420"/>
      <c r="S738" s="420"/>
      <c r="T738" s="420"/>
      <c r="U738" s="420"/>
      <c r="V738" s="420"/>
      <c r="W738" s="420"/>
      <c r="X738" s="420"/>
      <c r="Y738" s="420"/>
      <c r="Z738" s="420"/>
      <c r="AA738" s="420"/>
    </row>
    <row r="739" spans="2:27">
      <c r="B739" s="420"/>
      <c r="C739" s="420"/>
      <c r="D739" s="420"/>
      <c r="E739" s="421"/>
      <c r="F739" s="420"/>
      <c r="G739" s="420"/>
      <c r="H739" s="420"/>
      <c r="I739" s="420"/>
      <c r="J739" s="420"/>
      <c r="K739" s="420"/>
      <c r="L739" s="420"/>
      <c r="M739" s="420"/>
      <c r="N739" s="420"/>
      <c r="O739" s="420"/>
      <c r="P739" s="420"/>
      <c r="Q739" s="420"/>
      <c r="R739" s="420"/>
      <c r="S739" s="420"/>
      <c r="T739" s="420"/>
      <c r="U739" s="420"/>
      <c r="V739" s="420"/>
      <c r="W739" s="420"/>
      <c r="X739" s="420"/>
      <c r="Y739" s="420"/>
      <c r="Z739" s="420"/>
      <c r="AA739" s="420"/>
    </row>
    <row r="740" spans="2:27">
      <c r="B740" s="420"/>
      <c r="C740" s="420"/>
      <c r="D740" s="420"/>
      <c r="E740" s="421"/>
      <c r="F740" s="420"/>
      <c r="G740" s="420"/>
      <c r="H740" s="420"/>
      <c r="I740" s="420"/>
      <c r="J740" s="420"/>
      <c r="K740" s="420"/>
      <c r="L740" s="420"/>
      <c r="M740" s="420"/>
      <c r="N740" s="420"/>
      <c r="O740" s="420"/>
      <c r="P740" s="420"/>
      <c r="Q740" s="420"/>
      <c r="R740" s="420"/>
      <c r="S740" s="420"/>
      <c r="T740" s="420"/>
      <c r="U740" s="420"/>
      <c r="V740" s="420"/>
      <c r="W740" s="420"/>
      <c r="X740" s="420"/>
      <c r="Y740" s="420"/>
      <c r="Z740" s="420"/>
      <c r="AA740" s="420"/>
    </row>
    <row r="741" spans="2:27">
      <c r="B741" s="420"/>
      <c r="C741" s="420"/>
      <c r="D741" s="420"/>
      <c r="E741" s="421"/>
      <c r="F741" s="420"/>
      <c r="G741" s="420"/>
      <c r="H741" s="420"/>
      <c r="I741" s="420"/>
      <c r="J741" s="420"/>
      <c r="K741" s="420"/>
      <c r="L741" s="420"/>
      <c r="M741" s="420"/>
      <c r="N741" s="420"/>
      <c r="O741" s="420"/>
      <c r="P741" s="420"/>
      <c r="Q741" s="420"/>
      <c r="R741" s="420"/>
      <c r="S741" s="420"/>
      <c r="T741" s="420"/>
      <c r="U741" s="420"/>
      <c r="V741" s="420"/>
      <c r="W741" s="420"/>
      <c r="X741" s="420"/>
      <c r="Y741" s="420"/>
      <c r="Z741" s="420"/>
      <c r="AA741" s="420"/>
    </row>
    <row r="742" spans="2:27">
      <c r="B742" s="420"/>
      <c r="C742" s="420"/>
      <c r="D742" s="420"/>
      <c r="E742" s="421"/>
      <c r="F742" s="420"/>
      <c r="G742" s="420"/>
      <c r="H742" s="420"/>
      <c r="I742" s="420"/>
      <c r="J742" s="420"/>
      <c r="K742" s="420"/>
      <c r="L742" s="420"/>
      <c r="M742" s="420"/>
      <c r="N742" s="420"/>
      <c r="O742" s="420"/>
      <c r="P742" s="420"/>
      <c r="Q742" s="420"/>
      <c r="R742" s="420"/>
      <c r="S742" s="420"/>
      <c r="T742" s="420"/>
      <c r="U742" s="420"/>
      <c r="V742" s="420"/>
      <c r="W742" s="420"/>
      <c r="X742" s="420"/>
      <c r="Y742" s="420"/>
      <c r="Z742" s="420"/>
      <c r="AA742" s="420"/>
    </row>
    <row r="743" spans="2:27">
      <c r="B743" s="420"/>
      <c r="C743" s="420"/>
      <c r="D743" s="420"/>
      <c r="E743" s="421"/>
      <c r="F743" s="420"/>
      <c r="G743" s="420"/>
      <c r="H743" s="420"/>
      <c r="I743" s="420"/>
      <c r="J743" s="420"/>
      <c r="K743" s="420"/>
      <c r="L743" s="420"/>
      <c r="M743" s="420"/>
      <c r="N743" s="420"/>
      <c r="O743" s="420"/>
      <c r="P743" s="420"/>
      <c r="Q743" s="420"/>
      <c r="R743" s="420"/>
      <c r="S743" s="420"/>
      <c r="T743" s="420"/>
      <c r="U743" s="420"/>
      <c r="V743" s="420"/>
      <c r="W743" s="420"/>
      <c r="X743" s="420"/>
      <c r="Y743" s="420"/>
      <c r="Z743" s="420"/>
      <c r="AA743" s="420"/>
    </row>
    <row r="744" spans="2:27">
      <c r="B744" s="420"/>
      <c r="C744" s="420"/>
      <c r="D744" s="420"/>
      <c r="E744" s="421"/>
      <c r="F744" s="420"/>
      <c r="G744" s="420"/>
      <c r="H744" s="420"/>
      <c r="I744" s="420"/>
      <c r="J744" s="420"/>
      <c r="K744" s="420"/>
      <c r="L744" s="420"/>
      <c r="M744" s="420"/>
      <c r="N744" s="420"/>
      <c r="O744" s="420"/>
      <c r="P744" s="420"/>
      <c r="Q744" s="420"/>
      <c r="R744" s="420"/>
      <c r="S744" s="420"/>
      <c r="T744" s="420"/>
      <c r="U744" s="420"/>
      <c r="V744" s="420"/>
      <c r="W744" s="420"/>
      <c r="X744" s="420"/>
      <c r="Y744" s="420"/>
      <c r="Z744" s="420"/>
      <c r="AA744" s="420"/>
    </row>
    <row r="745" spans="2:27">
      <c r="B745" s="420"/>
      <c r="C745" s="420"/>
      <c r="D745" s="420"/>
      <c r="E745" s="421"/>
      <c r="F745" s="420"/>
      <c r="G745" s="420"/>
      <c r="H745" s="420"/>
      <c r="I745" s="420"/>
      <c r="J745" s="420"/>
      <c r="K745" s="420"/>
      <c r="L745" s="420"/>
      <c r="M745" s="420"/>
      <c r="N745" s="420"/>
      <c r="O745" s="420"/>
      <c r="P745" s="420"/>
      <c r="Q745" s="420"/>
      <c r="R745" s="420"/>
      <c r="S745" s="420"/>
      <c r="T745" s="420"/>
      <c r="U745" s="420"/>
      <c r="V745" s="420"/>
      <c r="W745" s="420"/>
      <c r="X745" s="420"/>
      <c r="Y745" s="420"/>
      <c r="Z745" s="420"/>
      <c r="AA745" s="420"/>
    </row>
    <row r="746" spans="2:27">
      <c r="B746" s="420"/>
      <c r="C746" s="420"/>
      <c r="D746" s="420"/>
      <c r="E746" s="421"/>
      <c r="F746" s="420"/>
      <c r="G746" s="420"/>
      <c r="H746" s="420"/>
      <c r="I746" s="420"/>
      <c r="J746" s="420"/>
      <c r="K746" s="420"/>
      <c r="L746" s="420"/>
      <c r="M746" s="420"/>
      <c r="N746" s="420"/>
      <c r="O746" s="420"/>
      <c r="P746" s="420"/>
      <c r="Q746" s="420"/>
      <c r="R746" s="420"/>
      <c r="S746" s="420"/>
      <c r="T746" s="420"/>
      <c r="U746" s="420"/>
      <c r="V746" s="420"/>
      <c r="W746" s="420"/>
      <c r="X746" s="420"/>
      <c r="Y746" s="420"/>
      <c r="Z746" s="420"/>
      <c r="AA746" s="420"/>
    </row>
  </sheetData>
  <mergeCells count="5">
    <mergeCell ref="M2:O39"/>
    <mergeCell ref="A1:G1"/>
    <mergeCell ref="A2:G2"/>
    <mergeCell ref="A5:E5"/>
    <mergeCell ref="A6:E6"/>
  </mergeCells>
  <pageMargins left="0.7" right="0.7" top="0.75" bottom="0.75" header="0.3" footer="0.3"/>
  <pageSetup paperSize="9" scale="9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3"/>
  <sheetViews>
    <sheetView zoomScaleNormal="100" workbookViewId="0">
      <selection sqref="A1:G75"/>
    </sheetView>
  </sheetViews>
  <sheetFormatPr baseColWidth="10" defaultRowHeight="12.75"/>
  <cols>
    <col min="1" max="1" width="39.5703125" style="401" customWidth="1"/>
    <col min="2" max="3" width="12.140625" style="401" customWidth="1"/>
    <col min="4" max="5" width="13.7109375" style="401" customWidth="1"/>
    <col min="6" max="6" width="13.42578125" style="422" customWidth="1"/>
    <col min="7" max="7" width="11.7109375" style="422" customWidth="1"/>
    <col min="8" max="8" width="18.42578125" style="401" hidden="1" customWidth="1"/>
    <col min="9" max="10" width="0" style="401" hidden="1" customWidth="1"/>
    <col min="11" max="11" width="5.85546875" style="401" customWidth="1"/>
    <col min="12" max="12" width="2.85546875" style="401" customWidth="1"/>
    <col min="13" max="16384" width="11.42578125" style="401"/>
  </cols>
  <sheetData>
    <row r="1" spans="1:8" ht="15">
      <c r="A1" s="865" t="s">
        <v>693</v>
      </c>
      <c r="B1" s="865"/>
      <c r="C1" s="865"/>
      <c r="D1" s="865"/>
      <c r="E1" s="865"/>
      <c r="F1" s="865"/>
      <c r="G1" s="865"/>
    </row>
    <row r="2" spans="1:8" ht="15">
      <c r="A2" s="865" t="s">
        <v>694</v>
      </c>
      <c r="B2" s="865"/>
      <c r="C2" s="865"/>
      <c r="D2" s="865"/>
      <c r="E2" s="865"/>
      <c r="F2" s="865"/>
      <c r="G2" s="865"/>
    </row>
    <row r="3" spans="1:8">
      <c r="A3" s="88" t="s">
        <v>677</v>
      </c>
      <c r="B3" s="402"/>
      <c r="C3" s="402"/>
      <c r="D3" s="402"/>
      <c r="E3" s="402"/>
      <c r="F3" s="403"/>
      <c r="G3" s="403"/>
    </row>
    <row r="4" spans="1:8">
      <c r="A4" s="88" t="s">
        <v>678</v>
      </c>
      <c r="B4" s="402"/>
      <c r="C4" s="402"/>
      <c r="D4" s="402"/>
      <c r="E4" s="402"/>
      <c r="F4" s="403"/>
      <c r="G4" s="403"/>
    </row>
    <row r="5" spans="1:8" ht="13.5" thickBot="1">
      <c r="A5" s="866"/>
      <c r="B5" s="867"/>
      <c r="C5" s="867"/>
      <c r="D5" s="867"/>
      <c r="E5" s="867"/>
      <c r="F5" s="867"/>
      <c r="G5" s="867"/>
    </row>
    <row r="6" spans="1:8" ht="13.5" thickBot="1">
      <c r="A6" s="874" t="s">
        <v>695</v>
      </c>
      <c r="B6" s="868"/>
      <c r="C6" s="868"/>
      <c r="D6" s="868"/>
      <c r="E6" s="868"/>
      <c r="F6" s="868"/>
      <c r="G6" s="869"/>
      <c r="H6" s="419"/>
    </row>
    <row r="7" spans="1:8">
      <c r="A7" s="402"/>
      <c r="B7" s="405"/>
      <c r="C7" s="405"/>
      <c r="D7" s="405"/>
      <c r="E7" s="405"/>
      <c r="F7" s="406"/>
      <c r="G7" s="406"/>
      <c r="H7" s="419"/>
    </row>
    <row r="8" spans="1:8" ht="13.5" thickBot="1">
      <c r="A8" s="88" t="s">
        <v>696</v>
      </c>
      <c r="B8" s="405"/>
      <c r="C8" s="405"/>
      <c r="D8" s="405"/>
      <c r="E8" s="405"/>
      <c r="F8" s="406"/>
      <c r="G8" s="406"/>
      <c r="H8" s="419"/>
    </row>
    <row r="9" spans="1:8" ht="13.5" thickBot="1">
      <c r="A9" s="870" t="s">
        <v>697</v>
      </c>
      <c r="B9" s="423" t="s">
        <v>698</v>
      </c>
      <c r="C9" s="423" t="s">
        <v>699</v>
      </c>
      <c r="D9" s="423" t="s">
        <v>700</v>
      </c>
      <c r="E9" s="407" t="s">
        <v>701</v>
      </c>
      <c r="F9" s="740" t="s">
        <v>702</v>
      </c>
      <c r="G9" s="872" t="s">
        <v>703</v>
      </c>
      <c r="H9" s="419"/>
    </row>
    <row r="10" spans="1:8" ht="24.75" customHeight="1" thickTop="1" thickBot="1">
      <c r="A10" s="871"/>
      <c r="B10" s="413" t="s">
        <v>704</v>
      </c>
      <c r="C10" s="413" t="s">
        <v>704</v>
      </c>
      <c r="D10" s="413" t="s">
        <v>704</v>
      </c>
      <c r="E10" s="413" t="s">
        <v>704</v>
      </c>
      <c r="F10" s="800"/>
      <c r="G10" s="873"/>
      <c r="H10" s="419"/>
    </row>
    <row r="11" spans="1:8" ht="13.5" thickBot="1">
      <c r="A11" s="409" t="s">
        <v>685</v>
      </c>
      <c r="B11" s="424">
        <f>B12+B13</f>
        <v>27571169</v>
      </c>
      <c r="C11" s="425">
        <f>C12+C13</f>
        <v>27631248</v>
      </c>
      <c r="D11" s="426">
        <f t="shared" ref="D11:E11" si="0">D12+D13</f>
        <v>30228161</v>
      </c>
      <c r="E11" s="427">
        <f t="shared" si="0"/>
        <v>29446024</v>
      </c>
      <c r="F11" s="427">
        <f>F12+F13</f>
        <v>40478504</v>
      </c>
      <c r="G11" s="425">
        <f>F11/E11*100-100</f>
        <v>37.466790083442163</v>
      </c>
      <c r="H11" s="419"/>
    </row>
    <row r="12" spans="1:8" ht="24.75" thickBot="1">
      <c r="A12" s="428" t="s">
        <v>705</v>
      </c>
      <c r="B12" s="429">
        <v>26172118</v>
      </c>
      <c r="C12" s="430">
        <v>26629868</v>
      </c>
      <c r="D12" s="431">
        <v>29005890</v>
      </c>
      <c r="E12" s="431">
        <v>28125689</v>
      </c>
      <c r="F12" s="430">
        <v>38731406</v>
      </c>
      <c r="G12" s="425">
        <f>F12/E12*100-100</f>
        <v>37.708292230636573</v>
      </c>
      <c r="H12" s="419"/>
    </row>
    <row r="13" spans="1:8" ht="13.5" thickBot="1">
      <c r="A13" s="428" t="s">
        <v>706</v>
      </c>
      <c r="B13" s="432">
        <v>1399051</v>
      </c>
      <c r="C13" s="430">
        <v>1001380</v>
      </c>
      <c r="D13" s="433">
        <v>1222271</v>
      </c>
      <c r="E13" s="433">
        <v>1320335</v>
      </c>
      <c r="F13" s="434">
        <v>1747098</v>
      </c>
      <c r="G13" s="425">
        <f t="shared" ref="G13:G19" si="1">F13/E13*100-100</f>
        <v>32.322327288150376</v>
      </c>
      <c r="H13" s="419"/>
    </row>
    <row r="14" spans="1:8" ht="13.5" thickBot="1">
      <c r="A14" s="411" t="s">
        <v>686</v>
      </c>
      <c r="B14" s="435">
        <f>B15+B16</f>
        <v>6660675</v>
      </c>
      <c r="C14" s="436">
        <f>C15+C16</f>
        <v>6556695</v>
      </c>
      <c r="D14" s="437">
        <f t="shared" ref="D14:F14" si="2">D15+D16</f>
        <v>6759767</v>
      </c>
      <c r="E14" s="438">
        <f t="shared" si="2"/>
        <v>7134709</v>
      </c>
      <c r="F14" s="438">
        <f t="shared" si="2"/>
        <v>7614593</v>
      </c>
      <c r="G14" s="425">
        <f t="shared" si="1"/>
        <v>6.7260486727629569</v>
      </c>
      <c r="H14" s="419"/>
    </row>
    <row r="15" spans="1:8" ht="13.5" thickBot="1">
      <c r="A15" s="428" t="s">
        <v>707</v>
      </c>
      <c r="B15" s="432">
        <v>6637174</v>
      </c>
      <c r="C15" s="430">
        <v>6536695</v>
      </c>
      <c r="D15" s="433">
        <v>6745267</v>
      </c>
      <c r="E15" s="433">
        <v>6889042</v>
      </c>
      <c r="F15" s="434">
        <v>7164593</v>
      </c>
      <c r="G15" s="425">
        <f t="shared" si="1"/>
        <v>3.9998449711875708</v>
      </c>
      <c r="H15" s="419"/>
    </row>
    <row r="16" spans="1:8" ht="13.5" thickBot="1">
      <c r="A16" s="428" t="s">
        <v>708</v>
      </c>
      <c r="B16" s="432">
        <v>23501</v>
      </c>
      <c r="C16" s="430">
        <v>20000</v>
      </c>
      <c r="D16" s="433">
        <v>14500</v>
      </c>
      <c r="E16" s="433">
        <v>245667</v>
      </c>
      <c r="F16" s="434">
        <v>450000</v>
      </c>
      <c r="G16" s="425">
        <f t="shared" si="1"/>
        <v>83.174785380209784</v>
      </c>
      <c r="H16" s="419"/>
    </row>
    <row r="17" spans="1:8" ht="13.5" thickBot="1">
      <c r="A17" s="411" t="s">
        <v>687</v>
      </c>
      <c r="B17" s="435">
        <f>B18+B19</f>
        <v>14021640</v>
      </c>
      <c r="C17" s="436">
        <f>C18+C19</f>
        <v>16132712</v>
      </c>
      <c r="D17" s="437">
        <f t="shared" ref="D17:F17" si="3">D18+D19</f>
        <v>17964703</v>
      </c>
      <c r="E17" s="438">
        <f t="shared" si="3"/>
        <v>15960914</v>
      </c>
      <c r="F17" s="438">
        <f t="shared" si="3"/>
        <v>32835721</v>
      </c>
      <c r="G17" s="425">
        <f t="shared" si="1"/>
        <v>105.72581870937969</v>
      </c>
      <c r="H17" s="419"/>
    </row>
    <row r="18" spans="1:8" ht="13.5" thickBot="1">
      <c r="A18" s="428" t="s">
        <v>709</v>
      </c>
      <c r="B18" s="432">
        <v>4197090</v>
      </c>
      <c r="C18" s="430">
        <v>4371072</v>
      </c>
      <c r="D18" s="433">
        <v>5396342</v>
      </c>
      <c r="E18" s="433">
        <v>3828943</v>
      </c>
      <c r="F18" s="434">
        <v>6637501</v>
      </c>
      <c r="G18" s="425">
        <f t="shared" si="1"/>
        <v>73.350739355482716</v>
      </c>
      <c r="H18" s="419"/>
    </row>
    <row r="19" spans="1:8">
      <c r="A19" s="428" t="s">
        <v>710</v>
      </c>
      <c r="B19" s="432">
        <v>9824550</v>
      </c>
      <c r="C19" s="430">
        <v>11761640</v>
      </c>
      <c r="D19" s="433">
        <v>12568361</v>
      </c>
      <c r="E19" s="433">
        <v>12131971</v>
      </c>
      <c r="F19" s="434">
        <f>9859351+16338869</f>
        <v>26198220</v>
      </c>
      <c r="G19" s="425">
        <f t="shared" si="1"/>
        <v>115.94364180395749</v>
      </c>
      <c r="H19" s="419"/>
    </row>
    <row r="20" spans="1:8">
      <c r="A20" s="411" t="s">
        <v>688</v>
      </c>
      <c r="B20" s="432"/>
      <c r="C20" s="430"/>
      <c r="D20" s="433"/>
      <c r="E20" s="433"/>
      <c r="F20" s="434"/>
      <c r="G20" s="434"/>
      <c r="H20" s="419"/>
    </row>
    <row r="21" spans="1:8" ht="24.75" thickBot="1">
      <c r="A21" s="428" t="s">
        <v>711</v>
      </c>
      <c r="B21" s="432"/>
      <c r="C21" s="430"/>
      <c r="D21" s="433"/>
      <c r="E21" s="433"/>
      <c r="F21" s="434"/>
      <c r="G21" s="434"/>
      <c r="H21" s="419"/>
    </row>
    <row r="22" spans="1:8" ht="13.5" thickBot="1">
      <c r="A22" s="411" t="s">
        <v>689</v>
      </c>
      <c r="B22" s="435">
        <f>B23+B24</f>
        <v>669787</v>
      </c>
      <c r="C22" s="436">
        <f>C23+C24</f>
        <v>484339</v>
      </c>
      <c r="D22" s="437">
        <f t="shared" ref="D22:F22" si="4">D23+D24</f>
        <v>60700</v>
      </c>
      <c r="E22" s="438">
        <f t="shared" si="4"/>
        <v>173089</v>
      </c>
      <c r="F22" s="438">
        <f t="shared" si="4"/>
        <v>28069013</v>
      </c>
      <c r="G22" s="425">
        <f t="shared" ref="G22:G30" si="5">F22/E22*100-100</f>
        <v>16116.52040279856</v>
      </c>
      <c r="H22" s="419"/>
    </row>
    <row r="23" spans="1:8" ht="24.75" thickBot="1">
      <c r="A23" s="428" t="s">
        <v>712</v>
      </c>
      <c r="B23" s="439">
        <v>69787</v>
      </c>
      <c r="C23" s="430">
        <v>59388</v>
      </c>
      <c r="D23" s="433">
        <v>60700</v>
      </c>
      <c r="E23" s="433">
        <v>116608</v>
      </c>
      <c r="F23" s="434">
        <v>151590</v>
      </c>
      <c r="G23" s="425">
        <f t="shared" si="5"/>
        <v>29.999656970362253</v>
      </c>
      <c r="H23" s="419"/>
    </row>
    <row r="24" spans="1:8" ht="13.5" thickBot="1">
      <c r="A24" s="428" t="s">
        <v>713</v>
      </c>
      <c r="B24" s="432">
        <v>600000</v>
      </c>
      <c r="C24" s="430">
        <v>424951</v>
      </c>
      <c r="D24" s="433">
        <v>0</v>
      </c>
      <c r="E24" s="433">
        <v>56481</v>
      </c>
      <c r="F24" s="434">
        <v>27917423</v>
      </c>
      <c r="G24" s="425">
        <f t="shared" si="5"/>
        <v>49327.989943520828</v>
      </c>
      <c r="H24" s="419"/>
    </row>
    <row r="25" spans="1:8" ht="13.5" thickBot="1">
      <c r="A25" s="411" t="s">
        <v>690</v>
      </c>
      <c r="B25" s="435">
        <f>B26+B27+B28+B29+B30</f>
        <v>8474921</v>
      </c>
      <c r="C25" s="436">
        <f>C26+C27+C28+C29+C30</f>
        <v>1920672</v>
      </c>
      <c r="D25" s="437">
        <f t="shared" ref="D25:E25" si="6">D26+D27+D28+D29+D30</f>
        <v>16519721</v>
      </c>
      <c r="E25" s="438">
        <f t="shared" si="6"/>
        <v>8664960</v>
      </c>
      <c r="F25" s="438">
        <f>F26+F27+F29+F30</f>
        <v>17530675</v>
      </c>
      <c r="G25" s="425">
        <f t="shared" si="5"/>
        <v>102.31686008937143</v>
      </c>
      <c r="H25" s="419"/>
    </row>
    <row r="26" spans="1:8" ht="24.75" thickBot="1">
      <c r="A26" s="428" t="s">
        <v>714</v>
      </c>
      <c r="B26" s="432">
        <v>537521</v>
      </c>
      <c r="C26" s="430">
        <v>150000</v>
      </c>
      <c r="D26" s="433">
        <v>1432897</v>
      </c>
      <c r="E26" s="433">
        <v>313409</v>
      </c>
      <c r="F26" s="434">
        <v>423700</v>
      </c>
      <c r="G26" s="425">
        <f t="shared" si="5"/>
        <v>35.190757125672832</v>
      </c>
      <c r="H26" s="419"/>
    </row>
    <row r="27" spans="1:8" ht="24.75" thickBot="1">
      <c r="A27" s="428" t="s">
        <v>715</v>
      </c>
      <c r="B27" s="432">
        <v>7193607</v>
      </c>
      <c r="C27" s="430">
        <v>1552986</v>
      </c>
      <c r="D27" s="433">
        <v>14334604</v>
      </c>
      <c r="E27" s="433">
        <v>6520731</v>
      </c>
      <c r="F27" s="434">
        <v>15768064</v>
      </c>
      <c r="G27" s="425">
        <f t="shared" si="5"/>
        <v>141.81436099725627</v>
      </c>
      <c r="H27" s="419"/>
    </row>
    <row r="28" spans="1:8" ht="13.5" thickBot="1">
      <c r="A28" s="428" t="s">
        <v>716</v>
      </c>
      <c r="B28" s="440">
        <v>378436</v>
      </c>
      <c r="C28" s="430">
        <v>0</v>
      </c>
      <c r="D28" s="433">
        <v>235854</v>
      </c>
      <c r="E28" s="433">
        <v>0</v>
      </c>
      <c r="F28" s="434"/>
      <c r="G28" s="425"/>
      <c r="H28" s="419"/>
    </row>
    <row r="29" spans="1:8" ht="13.5" thickBot="1">
      <c r="A29" s="428" t="s">
        <v>717</v>
      </c>
      <c r="B29" s="432">
        <v>32000</v>
      </c>
      <c r="C29" s="430">
        <v>125292</v>
      </c>
      <c r="D29" s="433">
        <v>13954</v>
      </c>
      <c r="E29" s="433">
        <v>68214</v>
      </c>
      <c r="F29" s="434">
        <v>17702</v>
      </c>
      <c r="G29" s="425">
        <f t="shared" si="5"/>
        <v>-74.049315389802672</v>
      </c>
      <c r="H29" s="419"/>
    </row>
    <row r="30" spans="1:8" ht="13.5" thickBot="1">
      <c r="A30" s="428" t="s">
        <v>718</v>
      </c>
      <c r="B30" s="432">
        <v>333357</v>
      </c>
      <c r="C30" s="441">
        <v>92394</v>
      </c>
      <c r="D30" s="433">
        <v>502412</v>
      </c>
      <c r="E30" s="433">
        <v>1762606</v>
      </c>
      <c r="F30" s="434">
        <v>1321209</v>
      </c>
      <c r="G30" s="425">
        <f t="shared" si="5"/>
        <v>-25.042295328621364</v>
      </c>
      <c r="H30" s="419"/>
    </row>
    <row r="31" spans="1:8" ht="13.5" thickBot="1">
      <c r="A31" s="413" t="s">
        <v>691</v>
      </c>
      <c r="B31" s="414">
        <f>B11+B14+B17+B22+B25</f>
        <v>57398192</v>
      </c>
      <c r="C31" s="414">
        <f>C11+C14+C17+C22+C25</f>
        <v>52725666</v>
      </c>
      <c r="D31" s="414">
        <f t="shared" ref="D31:E31" si="7">D11+D14+D17+D22+D25</f>
        <v>71533052</v>
      </c>
      <c r="E31" s="414">
        <f t="shared" si="7"/>
        <v>61379696</v>
      </c>
      <c r="F31" s="414">
        <f>F11+F17+F14+F22+F25</f>
        <v>126528506</v>
      </c>
      <c r="G31" s="414"/>
      <c r="H31" s="419"/>
    </row>
    <row r="32" spans="1:8">
      <c r="A32" s="415" t="s">
        <v>719</v>
      </c>
      <c r="B32" s="416"/>
      <c r="C32" s="416"/>
      <c r="D32" s="416"/>
      <c r="E32" s="416"/>
      <c r="F32" s="416"/>
      <c r="G32" s="416"/>
      <c r="H32" s="419"/>
    </row>
    <row r="33" spans="1:29">
      <c r="A33" s="442"/>
      <c r="B33" s="416"/>
      <c r="C33" s="416"/>
      <c r="D33" s="416"/>
      <c r="E33" s="416"/>
      <c r="F33" s="416"/>
      <c r="G33" s="416"/>
      <c r="H33" s="419"/>
    </row>
    <row r="34" spans="1:29" ht="13.5" thickBot="1">
      <c r="A34" s="88" t="s">
        <v>720</v>
      </c>
      <c r="B34" s="405"/>
      <c r="C34" s="405"/>
      <c r="D34" s="405"/>
      <c r="E34" s="405"/>
      <c r="F34" s="406"/>
      <c r="G34" s="406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</row>
    <row r="35" spans="1:29" ht="18.75" customHeight="1" thickBot="1">
      <c r="A35" s="870" t="s">
        <v>697</v>
      </c>
      <c r="B35" s="423" t="s">
        <v>698</v>
      </c>
      <c r="C35" s="423" t="s">
        <v>699</v>
      </c>
      <c r="D35" s="423" t="s">
        <v>700</v>
      </c>
      <c r="E35" s="407" t="s">
        <v>701</v>
      </c>
      <c r="F35" s="740" t="s">
        <v>702</v>
      </c>
      <c r="G35" s="872" t="s">
        <v>703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</row>
    <row r="36" spans="1:29" ht="20.25" customHeight="1" thickTop="1" thickBot="1">
      <c r="A36" s="871"/>
      <c r="B36" s="413" t="s">
        <v>704</v>
      </c>
      <c r="C36" s="413" t="s">
        <v>704</v>
      </c>
      <c r="D36" s="413" t="s">
        <v>704</v>
      </c>
      <c r="E36" s="413" t="s">
        <v>704</v>
      </c>
      <c r="F36" s="800"/>
      <c r="G36" s="873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</row>
    <row r="37" spans="1:29" ht="21" customHeight="1" thickBot="1">
      <c r="A37" s="409" t="s">
        <v>685</v>
      </c>
      <c r="B37" s="424">
        <f>B38</f>
        <v>3399066</v>
      </c>
      <c r="C37" s="425">
        <f>C38</f>
        <v>3193823</v>
      </c>
      <c r="D37" s="443">
        <f t="shared" ref="D37:F37" si="8">D38</f>
        <v>3402240</v>
      </c>
      <c r="E37" s="425">
        <f t="shared" si="8"/>
        <v>3410834</v>
      </c>
      <c r="F37" s="426">
        <f t="shared" si="8"/>
        <v>3397432</v>
      </c>
      <c r="G37" s="425">
        <f t="shared" ref="G37:G47" si="9">F37/E37*100-100</f>
        <v>-0.39292442845356845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</row>
    <row r="38" spans="1:29" ht="24.75" thickBot="1">
      <c r="A38" s="428" t="s">
        <v>705</v>
      </c>
      <c r="B38" s="429">
        <v>3399066</v>
      </c>
      <c r="C38" s="430">
        <v>3193823</v>
      </c>
      <c r="D38" s="444">
        <v>3402240</v>
      </c>
      <c r="E38" s="430">
        <v>3410834</v>
      </c>
      <c r="F38" s="431">
        <v>3397432</v>
      </c>
      <c r="G38" s="425">
        <f t="shared" si="9"/>
        <v>-0.39292442845356845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</row>
    <row r="39" spans="1:29" ht="26.25" customHeight="1" thickBot="1">
      <c r="A39" s="411" t="s">
        <v>686</v>
      </c>
      <c r="B39" s="445">
        <f>B40</f>
        <v>0</v>
      </c>
      <c r="C39" s="446">
        <f>C40</f>
        <v>0</v>
      </c>
      <c r="D39" s="447">
        <f t="shared" ref="D39:F39" si="10">D40</f>
        <v>0</v>
      </c>
      <c r="E39" s="446">
        <f t="shared" si="10"/>
        <v>0</v>
      </c>
      <c r="F39" s="448">
        <f t="shared" si="10"/>
        <v>0</v>
      </c>
      <c r="G39" s="425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</row>
    <row r="40" spans="1:29" ht="20.25" customHeight="1" thickBot="1">
      <c r="A40" s="428" t="s">
        <v>708</v>
      </c>
      <c r="B40" s="440">
        <v>0</v>
      </c>
      <c r="C40" s="449">
        <v>0</v>
      </c>
      <c r="D40" s="450">
        <v>0</v>
      </c>
      <c r="E40" s="451">
        <v>0</v>
      </c>
      <c r="F40" s="452"/>
      <c r="G40" s="425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</row>
    <row r="41" spans="1:29" ht="20.25" customHeight="1" thickBot="1">
      <c r="A41" s="411" t="s">
        <v>687</v>
      </c>
      <c r="B41" s="435">
        <f>B42+B43</f>
        <v>3475927</v>
      </c>
      <c r="C41" s="436">
        <f>C42+C43</f>
        <v>2498236</v>
      </c>
      <c r="D41" s="453">
        <f t="shared" ref="D41:F41" si="11">D42+D43</f>
        <v>4752674</v>
      </c>
      <c r="E41" s="436">
        <f t="shared" si="11"/>
        <v>5268977</v>
      </c>
      <c r="F41" s="437">
        <f t="shared" si="11"/>
        <v>8026598</v>
      </c>
      <c r="G41" s="425">
        <f t="shared" si="9"/>
        <v>52.336933715975618</v>
      </c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</row>
    <row r="42" spans="1:29" ht="16.5" customHeight="1" thickBot="1">
      <c r="A42" s="428" t="s">
        <v>709</v>
      </c>
      <c r="B42" s="432">
        <v>2206220</v>
      </c>
      <c r="C42" s="430">
        <v>1821254</v>
      </c>
      <c r="D42" s="454">
        <v>3127670</v>
      </c>
      <c r="E42" s="434">
        <v>3348669</v>
      </c>
      <c r="F42" s="433">
        <v>3841252</v>
      </c>
      <c r="G42" s="425">
        <f t="shared" si="9"/>
        <v>14.709814556171423</v>
      </c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</row>
    <row r="43" spans="1:29" ht="19.5" customHeight="1" thickBot="1">
      <c r="A43" s="428" t="s">
        <v>710</v>
      </c>
      <c r="B43" s="432">
        <v>1269707</v>
      </c>
      <c r="C43" s="430">
        <v>676982</v>
      </c>
      <c r="D43" s="454">
        <v>1625004</v>
      </c>
      <c r="E43" s="434">
        <v>1920308</v>
      </c>
      <c r="F43" s="433">
        <f>2330540+1854806</f>
        <v>4185346</v>
      </c>
      <c r="G43" s="425">
        <f t="shared" si="9"/>
        <v>117.9518077308432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</row>
    <row r="44" spans="1:29" ht="20.25" customHeight="1" thickBot="1">
      <c r="A44" s="411" t="s">
        <v>689</v>
      </c>
      <c r="B44" s="445">
        <v>0</v>
      </c>
      <c r="C44" s="446">
        <v>0</v>
      </c>
      <c r="D44" s="446">
        <v>0</v>
      </c>
      <c r="E44" s="446">
        <v>0</v>
      </c>
      <c r="F44" s="446">
        <v>0</v>
      </c>
      <c r="G44" s="425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</row>
    <row r="45" spans="1:29" ht="24.75" thickBot="1">
      <c r="A45" s="428" t="s">
        <v>712</v>
      </c>
      <c r="B45" s="440">
        <v>0</v>
      </c>
      <c r="C45" s="449">
        <v>0</v>
      </c>
      <c r="D45" s="455">
        <v>0</v>
      </c>
      <c r="E45" s="449">
        <v>0</v>
      </c>
      <c r="F45" s="456">
        <v>0</v>
      </c>
      <c r="G45" s="425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</row>
    <row r="46" spans="1:29" ht="21" customHeight="1" thickBot="1">
      <c r="A46" s="411" t="s">
        <v>690</v>
      </c>
      <c r="B46" s="435">
        <f>B47+B48</f>
        <v>309885</v>
      </c>
      <c r="C46" s="435">
        <f t="shared" ref="C46:F46" si="12">C47+C48</f>
        <v>960206</v>
      </c>
      <c r="D46" s="435">
        <f t="shared" si="12"/>
        <v>23130</v>
      </c>
      <c r="E46" s="435">
        <f t="shared" si="12"/>
        <v>311429</v>
      </c>
      <c r="F46" s="435">
        <f t="shared" si="12"/>
        <v>342572</v>
      </c>
      <c r="G46" s="425">
        <f t="shared" si="9"/>
        <v>10.000032110047556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</row>
    <row r="47" spans="1:29" ht="24.75" thickBot="1">
      <c r="A47" s="428" t="s">
        <v>715</v>
      </c>
      <c r="B47" s="432">
        <v>309885</v>
      </c>
      <c r="C47" s="430">
        <v>579616</v>
      </c>
      <c r="D47" s="454">
        <v>23130</v>
      </c>
      <c r="E47" s="457">
        <v>311429</v>
      </c>
      <c r="F47" s="433">
        <v>342572</v>
      </c>
      <c r="G47" s="425">
        <f t="shared" si="9"/>
        <v>10.000032110047556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</row>
    <row r="48" spans="1:29" ht="22.5" customHeight="1" thickBot="1">
      <c r="A48" s="428" t="s">
        <v>716</v>
      </c>
      <c r="B48" s="440">
        <v>0</v>
      </c>
      <c r="C48" s="441">
        <v>380590</v>
      </c>
      <c r="D48" s="433">
        <v>0</v>
      </c>
      <c r="E48" s="431">
        <v>0</v>
      </c>
      <c r="F48" s="434"/>
      <c r="G48" s="425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</row>
    <row r="49" spans="1:29" ht="13.5" thickBot="1">
      <c r="A49" s="413" t="s">
        <v>691</v>
      </c>
      <c r="B49" s="414">
        <f>B37+B39+B41+B44+B46</f>
        <v>7184878</v>
      </c>
      <c r="C49" s="414">
        <f>C37+C41+C44+C46</f>
        <v>6652265</v>
      </c>
      <c r="D49" s="414">
        <f>D37+D39+D41+D44+D46</f>
        <v>8178044</v>
      </c>
      <c r="E49" s="414">
        <f>E37+E39+E41+E44+E46</f>
        <v>8991240</v>
      </c>
      <c r="F49" s="414">
        <f>F37+F41+F46</f>
        <v>11766602</v>
      </c>
      <c r="G49" s="414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</row>
    <row r="50" spans="1:29">
      <c r="A50" s="415" t="s">
        <v>719</v>
      </c>
      <c r="B50" s="416"/>
      <c r="C50" s="416"/>
      <c r="D50" s="416"/>
      <c r="E50" s="416"/>
      <c r="F50" s="416"/>
      <c r="G50" s="416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</row>
    <row r="51" spans="1:29">
      <c r="A51" s="415" t="s">
        <v>721</v>
      </c>
      <c r="B51" s="416"/>
      <c r="C51" s="416"/>
      <c r="D51" s="416"/>
      <c r="E51" s="416"/>
      <c r="F51" s="416"/>
      <c r="G51" s="416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</row>
    <row r="52" spans="1:29">
      <c r="A52" s="402"/>
      <c r="B52" s="405"/>
      <c r="C52" s="405"/>
      <c r="D52" s="405"/>
      <c r="E52" s="405"/>
      <c r="F52" s="406"/>
      <c r="G52" s="406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</row>
    <row r="53" spans="1:29" ht="13.5" thickBot="1">
      <c r="A53" s="88" t="s">
        <v>722</v>
      </c>
      <c r="B53" s="405"/>
      <c r="C53" s="405"/>
      <c r="D53" s="405"/>
      <c r="E53" s="405"/>
      <c r="F53" s="406"/>
      <c r="G53" s="406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</row>
    <row r="54" spans="1:29" ht="21.75" customHeight="1" thickBot="1">
      <c r="A54" s="870" t="s">
        <v>697</v>
      </c>
      <c r="B54" s="423" t="s">
        <v>698</v>
      </c>
      <c r="C54" s="423" t="s">
        <v>699</v>
      </c>
      <c r="D54" s="423" t="s">
        <v>700</v>
      </c>
      <c r="E54" s="407" t="s">
        <v>701</v>
      </c>
      <c r="F54" s="740" t="s">
        <v>702</v>
      </c>
      <c r="G54" s="872" t="s">
        <v>703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</row>
    <row r="55" spans="1:29" ht="18" customHeight="1" thickTop="1" thickBot="1">
      <c r="A55" s="871"/>
      <c r="B55" s="413" t="s">
        <v>704</v>
      </c>
      <c r="C55" s="413" t="s">
        <v>704</v>
      </c>
      <c r="D55" s="413" t="s">
        <v>704</v>
      </c>
      <c r="E55" s="413" t="s">
        <v>704</v>
      </c>
      <c r="F55" s="800"/>
      <c r="G55" s="873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</row>
    <row r="56" spans="1:29">
      <c r="A56" s="411" t="s">
        <v>690</v>
      </c>
      <c r="B56" s="432"/>
      <c r="C56" s="458"/>
      <c r="D56" s="433"/>
      <c r="E56" s="458"/>
      <c r="F56" s="434"/>
      <c r="G56" s="434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</row>
    <row r="57" spans="1:29" ht="20.25" customHeight="1">
      <c r="A57" s="428" t="s">
        <v>714</v>
      </c>
      <c r="B57" s="432"/>
      <c r="C57" s="430"/>
      <c r="D57" s="433"/>
      <c r="E57" s="434"/>
      <c r="F57" s="434"/>
      <c r="G57" s="434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</row>
    <row r="58" spans="1:29" ht="16.5" customHeight="1">
      <c r="A58" s="428" t="s">
        <v>715</v>
      </c>
      <c r="B58" s="432"/>
      <c r="C58" s="430"/>
      <c r="D58" s="433"/>
      <c r="E58" s="434"/>
      <c r="F58" s="434"/>
      <c r="G58" s="434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</row>
    <row r="59" spans="1:29">
      <c r="A59" s="428" t="s">
        <v>717</v>
      </c>
      <c r="B59" s="432"/>
      <c r="C59" s="430"/>
      <c r="D59" s="433"/>
      <c r="E59" s="434"/>
      <c r="F59" s="434"/>
      <c r="G59" s="434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</row>
    <row r="60" spans="1:29" ht="13.5" thickBot="1">
      <c r="A60" s="428" t="s">
        <v>718</v>
      </c>
      <c r="B60" s="432"/>
      <c r="C60" s="441"/>
      <c r="D60" s="433"/>
      <c r="E60" s="457"/>
      <c r="F60" s="434"/>
      <c r="G60" s="459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</row>
    <row r="61" spans="1:29" ht="13.5" thickBot="1">
      <c r="A61" s="413" t="s">
        <v>691</v>
      </c>
      <c r="B61" s="414"/>
      <c r="C61" s="414"/>
      <c r="D61" s="414"/>
      <c r="E61" s="460"/>
      <c r="F61" s="460"/>
      <c r="G61" s="414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</row>
    <row r="62" spans="1:29">
      <c r="A62" s="415" t="s">
        <v>723</v>
      </c>
      <c r="B62" s="416"/>
      <c r="C62" s="416"/>
      <c r="D62" s="416"/>
      <c r="E62" s="416"/>
      <c r="F62" s="416"/>
      <c r="G62" s="416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</row>
    <row r="63" spans="1:29">
      <c r="A63" s="415" t="s">
        <v>724</v>
      </c>
      <c r="B63" s="405"/>
      <c r="C63" s="405"/>
      <c r="D63" s="405"/>
      <c r="E63" s="405"/>
      <c r="F63" s="406"/>
      <c r="G63" s="406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</row>
    <row r="64" spans="1:29">
      <c r="B64" s="420"/>
      <c r="C64" s="420"/>
      <c r="D64" s="420"/>
      <c r="E64" s="420"/>
      <c r="F64" s="421"/>
      <c r="G64" s="421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</row>
    <row r="65" spans="2:29">
      <c r="B65" s="420"/>
      <c r="C65" s="420"/>
      <c r="D65" s="420"/>
      <c r="E65" s="420"/>
      <c r="F65" s="421"/>
      <c r="G65" s="421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</row>
    <row r="66" spans="2:29">
      <c r="B66" s="420"/>
      <c r="C66" s="420"/>
      <c r="D66" s="420"/>
      <c r="E66" s="420"/>
      <c r="F66" s="421"/>
      <c r="G66" s="421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</row>
    <row r="67" spans="2:29">
      <c r="B67" s="420"/>
      <c r="C67" s="420"/>
      <c r="D67" s="420"/>
      <c r="E67" s="420"/>
      <c r="F67" s="421"/>
      <c r="G67" s="421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</row>
    <row r="68" spans="2:29">
      <c r="B68" s="420"/>
      <c r="C68" s="420"/>
      <c r="D68" s="420"/>
      <c r="E68" s="420"/>
      <c r="F68" s="421"/>
      <c r="G68" s="421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</row>
    <row r="69" spans="2:29">
      <c r="B69" s="420"/>
      <c r="C69" s="420"/>
      <c r="D69" s="420"/>
      <c r="E69" s="420"/>
      <c r="F69" s="421"/>
      <c r="G69" s="421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</row>
    <row r="70" spans="2:29">
      <c r="B70" s="420"/>
      <c r="C70" s="420"/>
      <c r="D70" s="420"/>
      <c r="E70" s="420"/>
      <c r="F70" s="421"/>
      <c r="G70" s="421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</row>
    <row r="71" spans="2:29">
      <c r="B71" s="420"/>
      <c r="C71" s="420"/>
      <c r="D71" s="420"/>
      <c r="E71" s="420"/>
      <c r="F71" s="421"/>
      <c r="G71" s="421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</row>
    <row r="72" spans="2:29">
      <c r="B72" s="420"/>
      <c r="C72" s="420"/>
      <c r="D72" s="420"/>
      <c r="E72" s="420"/>
      <c r="F72" s="421"/>
      <c r="G72" s="421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</row>
    <row r="73" spans="2:29">
      <c r="B73" s="420"/>
      <c r="C73" s="420"/>
      <c r="D73" s="420"/>
      <c r="E73" s="420"/>
      <c r="F73" s="421"/>
      <c r="G73" s="421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</row>
    <row r="74" spans="2:29">
      <c r="B74" s="420"/>
      <c r="C74" s="420"/>
      <c r="D74" s="420"/>
      <c r="E74" s="420"/>
      <c r="F74" s="421"/>
      <c r="G74" s="421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</row>
    <row r="75" spans="2:29">
      <c r="B75" s="420"/>
      <c r="C75" s="420"/>
      <c r="D75" s="420"/>
      <c r="E75" s="420"/>
      <c r="F75" s="421"/>
      <c r="G75" s="421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</row>
    <row r="76" spans="2:29">
      <c r="B76" s="420"/>
      <c r="C76" s="420"/>
      <c r="D76" s="420"/>
      <c r="E76" s="420"/>
      <c r="F76" s="421"/>
      <c r="G76" s="421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</row>
    <row r="77" spans="2:29">
      <c r="B77" s="420"/>
      <c r="C77" s="420"/>
      <c r="D77" s="420"/>
      <c r="E77" s="420"/>
      <c r="F77" s="421"/>
      <c r="G77" s="421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</row>
    <row r="78" spans="2:29">
      <c r="B78" s="420"/>
      <c r="C78" s="420"/>
      <c r="D78" s="420"/>
      <c r="E78" s="420"/>
      <c r="F78" s="421"/>
      <c r="G78" s="421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</row>
    <row r="79" spans="2:29">
      <c r="B79" s="420"/>
      <c r="C79" s="420"/>
      <c r="D79" s="420"/>
      <c r="E79" s="420"/>
      <c r="F79" s="421"/>
      <c r="G79" s="421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</row>
    <row r="80" spans="2:29">
      <c r="B80" s="420"/>
      <c r="C80" s="420"/>
      <c r="D80" s="420"/>
      <c r="E80" s="420"/>
      <c r="F80" s="421"/>
      <c r="G80" s="421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</row>
    <row r="81" spans="2:29">
      <c r="B81" s="420"/>
      <c r="C81" s="420"/>
      <c r="D81" s="420"/>
      <c r="E81" s="420"/>
      <c r="F81" s="421"/>
      <c r="G81" s="421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</row>
    <row r="82" spans="2:29">
      <c r="B82" s="420"/>
      <c r="C82" s="420"/>
      <c r="D82" s="420"/>
      <c r="E82" s="420"/>
      <c r="F82" s="421"/>
      <c r="G82" s="421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</row>
    <row r="83" spans="2:29">
      <c r="B83" s="420"/>
      <c r="C83" s="420"/>
      <c r="D83" s="420"/>
      <c r="E83" s="420"/>
      <c r="F83" s="421"/>
      <c r="G83" s="421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</row>
    <row r="84" spans="2:29">
      <c r="B84" s="420"/>
      <c r="C84" s="420"/>
      <c r="D84" s="420"/>
      <c r="E84" s="420"/>
      <c r="F84" s="421"/>
      <c r="G84" s="421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</row>
    <row r="85" spans="2:29">
      <c r="B85" s="420"/>
      <c r="C85" s="420"/>
      <c r="D85" s="420"/>
      <c r="E85" s="420"/>
      <c r="F85" s="421"/>
      <c r="G85" s="421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</row>
    <row r="86" spans="2:29">
      <c r="B86" s="420"/>
      <c r="C86" s="420"/>
      <c r="D86" s="420"/>
      <c r="E86" s="420"/>
      <c r="F86" s="421"/>
      <c r="G86" s="421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</row>
    <row r="87" spans="2:29">
      <c r="B87" s="420"/>
      <c r="C87" s="420"/>
      <c r="D87" s="420"/>
      <c r="E87" s="420"/>
      <c r="F87" s="421"/>
      <c r="G87" s="421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</row>
    <row r="88" spans="2:29">
      <c r="B88" s="420"/>
      <c r="C88" s="420"/>
      <c r="D88" s="420"/>
      <c r="E88" s="420"/>
      <c r="F88" s="421"/>
      <c r="G88" s="421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</row>
    <row r="89" spans="2:29">
      <c r="B89" s="420"/>
      <c r="C89" s="420"/>
      <c r="D89" s="420"/>
      <c r="E89" s="420"/>
      <c r="F89" s="421"/>
      <c r="G89" s="421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</row>
    <row r="90" spans="2:29">
      <c r="B90" s="420"/>
      <c r="C90" s="420"/>
      <c r="D90" s="420"/>
      <c r="E90" s="420"/>
      <c r="F90" s="421"/>
      <c r="G90" s="421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</row>
    <row r="91" spans="2:29">
      <c r="B91" s="420"/>
      <c r="C91" s="420"/>
      <c r="D91" s="420"/>
      <c r="E91" s="420"/>
      <c r="F91" s="421"/>
      <c r="G91" s="421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</row>
    <row r="92" spans="2:29">
      <c r="B92" s="420"/>
      <c r="C92" s="420"/>
      <c r="D92" s="420"/>
      <c r="E92" s="420"/>
      <c r="F92" s="421"/>
      <c r="G92" s="421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</row>
    <row r="93" spans="2:29">
      <c r="B93" s="420"/>
      <c r="C93" s="420"/>
      <c r="D93" s="420"/>
      <c r="E93" s="420"/>
      <c r="F93" s="421"/>
      <c r="G93" s="421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</row>
    <row r="94" spans="2:29">
      <c r="B94" s="420"/>
      <c r="C94" s="420"/>
      <c r="D94" s="420"/>
      <c r="E94" s="420"/>
      <c r="F94" s="421"/>
      <c r="G94" s="421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</row>
    <row r="95" spans="2:29">
      <c r="B95" s="420"/>
      <c r="C95" s="420"/>
      <c r="D95" s="420"/>
      <c r="E95" s="420"/>
      <c r="F95" s="421"/>
      <c r="G95" s="421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</row>
    <row r="96" spans="2:29">
      <c r="B96" s="420"/>
      <c r="C96" s="420"/>
      <c r="D96" s="420"/>
      <c r="E96" s="420"/>
      <c r="F96" s="421"/>
      <c r="G96" s="421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</row>
    <row r="97" spans="2:29">
      <c r="B97" s="420"/>
      <c r="C97" s="420"/>
      <c r="D97" s="420"/>
      <c r="E97" s="420"/>
      <c r="F97" s="421"/>
      <c r="G97" s="421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</row>
    <row r="98" spans="2:29">
      <c r="B98" s="420"/>
      <c r="C98" s="420"/>
      <c r="D98" s="420"/>
      <c r="E98" s="420"/>
      <c r="F98" s="421"/>
      <c r="G98" s="421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</row>
    <row r="99" spans="2:29">
      <c r="B99" s="420"/>
      <c r="C99" s="420"/>
      <c r="D99" s="420"/>
      <c r="E99" s="420"/>
      <c r="F99" s="421"/>
      <c r="G99" s="421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</row>
    <row r="100" spans="2:29">
      <c r="B100" s="420"/>
      <c r="C100" s="420"/>
      <c r="D100" s="420"/>
      <c r="E100" s="420"/>
      <c r="F100" s="421"/>
      <c r="G100" s="421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</row>
    <row r="101" spans="2:29">
      <c r="B101" s="420"/>
      <c r="C101" s="420"/>
      <c r="D101" s="420"/>
      <c r="E101" s="420"/>
      <c r="F101" s="421"/>
      <c r="G101" s="421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</row>
    <row r="102" spans="2:29">
      <c r="B102" s="420"/>
      <c r="C102" s="420"/>
      <c r="D102" s="420"/>
      <c r="E102" s="420"/>
      <c r="F102" s="421"/>
      <c r="G102" s="421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</row>
    <row r="103" spans="2:29">
      <c r="B103" s="420"/>
      <c r="C103" s="420"/>
      <c r="D103" s="420"/>
      <c r="E103" s="420"/>
      <c r="F103" s="421"/>
      <c r="G103" s="421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</row>
    <row r="104" spans="2:29">
      <c r="B104" s="420"/>
      <c r="C104" s="420"/>
      <c r="D104" s="420"/>
      <c r="E104" s="420"/>
      <c r="F104" s="421"/>
      <c r="G104" s="421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</row>
    <row r="105" spans="2:29">
      <c r="B105" s="420"/>
      <c r="C105" s="420"/>
      <c r="D105" s="420"/>
      <c r="E105" s="420"/>
      <c r="F105" s="421"/>
      <c r="G105" s="421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</row>
    <row r="106" spans="2:29">
      <c r="B106" s="420"/>
      <c r="C106" s="420"/>
      <c r="D106" s="420"/>
      <c r="E106" s="420"/>
      <c r="F106" s="421"/>
      <c r="G106" s="421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</row>
    <row r="107" spans="2:29">
      <c r="B107" s="420"/>
      <c r="C107" s="420"/>
      <c r="D107" s="420"/>
      <c r="E107" s="420"/>
      <c r="F107" s="421"/>
      <c r="G107" s="421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</row>
    <row r="108" spans="2:29">
      <c r="B108" s="420"/>
      <c r="C108" s="420"/>
      <c r="D108" s="420"/>
      <c r="E108" s="420"/>
      <c r="F108" s="421"/>
      <c r="G108" s="421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</row>
    <row r="109" spans="2:29">
      <c r="B109" s="420"/>
      <c r="C109" s="420"/>
      <c r="D109" s="420"/>
      <c r="E109" s="420"/>
      <c r="F109" s="421"/>
      <c r="G109" s="421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</row>
    <row r="110" spans="2:29">
      <c r="B110" s="420"/>
      <c r="C110" s="420"/>
      <c r="D110" s="420"/>
      <c r="E110" s="420"/>
      <c r="F110" s="421"/>
      <c r="G110" s="421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</row>
    <row r="111" spans="2:29">
      <c r="B111" s="420"/>
      <c r="C111" s="420"/>
      <c r="D111" s="420"/>
      <c r="E111" s="420"/>
      <c r="F111" s="421"/>
      <c r="G111" s="421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</row>
    <row r="112" spans="2:29">
      <c r="B112" s="420"/>
      <c r="C112" s="420"/>
      <c r="D112" s="420"/>
      <c r="E112" s="420"/>
      <c r="F112" s="421"/>
      <c r="G112" s="421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</row>
    <row r="113" spans="2:29">
      <c r="B113" s="420"/>
      <c r="C113" s="420"/>
      <c r="D113" s="420"/>
      <c r="E113" s="420"/>
      <c r="F113" s="421"/>
      <c r="G113" s="421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</row>
    <row r="114" spans="2:29">
      <c r="B114" s="420"/>
      <c r="C114" s="420"/>
      <c r="D114" s="420"/>
      <c r="E114" s="420"/>
      <c r="F114" s="421"/>
      <c r="G114" s="421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</row>
    <row r="115" spans="2:29">
      <c r="B115" s="420"/>
      <c r="C115" s="420"/>
      <c r="D115" s="420"/>
      <c r="E115" s="420"/>
      <c r="F115" s="421"/>
      <c r="G115" s="421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</row>
    <row r="116" spans="2:29">
      <c r="B116" s="420"/>
      <c r="C116" s="420"/>
      <c r="D116" s="420"/>
      <c r="E116" s="420"/>
      <c r="F116" s="421"/>
      <c r="G116" s="421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</row>
    <row r="117" spans="2:29">
      <c r="B117" s="420"/>
      <c r="C117" s="420"/>
      <c r="D117" s="420"/>
      <c r="E117" s="420"/>
      <c r="F117" s="421"/>
      <c r="G117" s="421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</row>
    <row r="118" spans="2:29">
      <c r="B118" s="420"/>
      <c r="C118" s="420"/>
      <c r="D118" s="420"/>
      <c r="E118" s="420"/>
      <c r="F118" s="421"/>
      <c r="G118" s="421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</row>
    <row r="119" spans="2:29">
      <c r="B119" s="420"/>
      <c r="C119" s="420"/>
      <c r="D119" s="420"/>
      <c r="E119" s="420"/>
      <c r="F119" s="421"/>
      <c r="G119" s="421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</row>
    <row r="120" spans="2:29">
      <c r="B120" s="420"/>
      <c r="C120" s="420"/>
      <c r="D120" s="420"/>
      <c r="E120" s="420"/>
      <c r="F120" s="421"/>
      <c r="G120" s="421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</row>
    <row r="121" spans="2:29">
      <c r="B121" s="420"/>
      <c r="C121" s="420"/>
      <c r="D121" s="420"/>
      <c r="E121" s="420"/>
      <c r="F121" s="421"/>
      <c r="G121" s="421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</row>
    <row r="122" spans="2:29">
      <c r="B122" s="420"/>
      <c r="C122" s="420"/>
      <c r="D122" s="420"/>
      <c r="E122" s="420"/>
      <c r="F122" s="421"/>
      <c r="G122" s="421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</row>
    <row r="123" spans="2:29">
      <c r="B123" s="420"/>
      <c r="C123" s="420"/>
      <c r="D123" s="420"/>
      <c r="E123" s="420"/>
      <c r="F123" s="421"/>
      <c r="G123" s="421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</row>
    <row r="124" spans="2:29">
      <c r="B124" s="420"/>
      <c r="C124" s="420"/>
      <c r="D124" s="420"/>
      <c r="E124" s="420"/>
      <c r="F124" s="421"/>
      <c r="G124" s="421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</row>
    <row r="125" spans="2:29">
      <c r="B125" s="420"/>
      <c r="C125" s="420"/>
      <c r="D125" s="420"/>
      <c r="E125" s="420"/>
      <c r="F125" s="421"/>
      <c r="G125" s="421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</row>
    <row r="126" spans="2:29">
      <c r="B126" s="420"/>
      <c r="C126" s="420"/>
      <c r="D126" s="420"/>
      <c r="E126" s="420"/>
      <c r="F126" s="421"/>
      <c r="G126" s="421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</row>
    <row r="127" spans="2:29">
      <c r="B127" s="420"/>
      <c r="C127" s="420"/>
      <c r="D127" s="420"/>
      <c r="E127" s="420"/>
      <c r="F127" s="421"/>
      <c r="G127" s="421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</row>
    <row r="128" spans="2:29">
      <c r="B128" s="420"/>
      <c r="C128" s="420"/>
      <c r="D128" s="420"/>
      <c r="E128" s="420"/>
      <c r="F128" s="421"/>
      <c r="G128" s="421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</row>
    <row r="129" spans="2:29">
      <c r="B129" s="420"/>
      <c r="C129" s="420"/>
      <c r="D129" s="420"/>
      <c r="E129" s="420"/>
      <c r="F129" s="421"/>
      <c r="G129" s="421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</row>
    <row r="130" spans="2:29">
      <c r="B130" s="420"/>
      <c r="C130" s="420"/>
      <c r="D130" s="420"/>
      <c r="E130" s="420"/>
      <c r="F130" s="421"/>
      <c r="G130" s="421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</row>
    <row r="131" spans="2:29">
      <c r="B131" s="420"/>
      <c r="C131" s="420"/>
      <c r="D131" s="420"/>
      <c r="E131" s="420"/>
      <c r="F131" s="421"/>
      <c r="G131" s="421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</row>
    <row r="132" spans="2:29">
      <c r="B132" s="420"/>
      <c r="C132" s="420"/>
      <c r="D132" s="420"/>
      <c r="E132" s="420"/>
      <c r="F132" s="421"/>
      <c r="G132" s="421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</row>
    <row r="133" spans="2:29">
      <c r="B133" s="420"/>
      <c r="C133" s="420"/>
      <c r="D133" s="420"/>
      <c r="E133" s="420"/>
      <c r="F133" s="421"/>
      <c r="G133" s="421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</row>
    <row r="134" spans="2:29">
      <c r="B134" s="420"/>
      <c r="C134" s="420"/>
      <c r="D134" s="420"/>
      <c r="E134" s="420"/>
      <c r="F134" s="421"/>
      <c r="G134" s="421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420"/>
      <c r="AB134" s="420"/>
      <c r="AC134" s="420"/>
    </row>
    <row r="135" spans="2:29">
      <c r="B135" s="420"/>
      <c r="C135" s="420"/>
      <c r="D135" s="420"/>
      <c r="E135" s="420"/>
      <c r="F135" s="421"/>
      <c r="G135" s="421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420"/>
      <c r="AB135" s="420"/>
      <c r="AC135" s="420"/>
    </row>
    <row r="136" spans="2:29">
      <c r="B136" s="420"/>
      <c r="C136" s="420"/>
      <c r="D136" s="420"/>
      <c r="E136" s="420"/>
      <c r="F136" s="421"/>
      <c r="G136" s="421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420"/>
      <c r="AB136" s="420"/>
      <c r="AC136" s="420"/>
    </row>
    <row r="137" spans="2:29">
      <c r="B137" s="420"/>
      <c r="C137" s="420"/>
      <c r="D137" s="420"/>
      <c r="E137" s="420"/>
      <c r="F137" s="421"/>
      <c r="G137" s="421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  <c r="AB137" s="420"/>
      <c r="AC137" s="420"/>
    </row>
    <row r="138" spans="2:29">
      <c r="B138" s="420"/>
      <c r="C138" s="420"/>
      <c r="D138" s="420"/>
      <c r="E138" s="420"/>
      <c r="F138" s="421"/>
      <c r="G138" s="421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420"/>
      <c r="AB138" s="420"/>
      <c r="AC138" s="420"/>
    </row>
    <row r="139" spans="2:29">
      <c r="B139" s="420"/>
      <c r="C139" s="420"/>
      <c r="D139" s="420"/>
      <c r="E139" s="420"/>
      <c r="F139" s="421"/>
      <c r="G139" s="421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  <c r="AA139" s="420"/>
      <c r="AB139" s="420"/>
      <c r="AC139" s="420"/>
    </row>
    <row r="140" spans="2:29">
      <c r="B140" s="420"/>
      <c r="C140" s="420"/>
      <c r="D140" s="420"/>
      <c r="E140" s="420"/>
      <c r="F140" s="421"/>
      <c r="G140" s="421"/>
      <c r="H140" s="420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  <c r="AA140" s="420"/>
      <c r="AB140" s="420"/>
      <c r="AC140" s="420"/>
    </row>
    <row r="141" spans="2:29">
      <c r="B141" s="420"/>
      <c r="C141" s="420"/>
      <c r="D141" s="420"/>
      <c r="E141" s="420"/>
      <c r="F141" s="421"/>
      <c r="G141" s="421"/>
      <c r="H141" s="420"/>
      <c r="I141" s="420"/>
      <c r="J141" s="420"/>
      <c r="K141" s="420"/>
      <c r="L141" s="420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  <c r="AA141" s="420"/>
      <c r="AB141" s="420"/>
      <c r="AC141" s="420"/>
    </row>
    <row r="142" spans="2:29">
      <c r="B142" s="420"/>
      <c r="C142" s="420"/>
      <c r="D142" s="420"/>
      <c r="E142" s="420"/>
      <c r="F142" s="421"/>
      <c r="G142" s="421"/>
      <c r="H142" s="420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  <c r="Z142" s="420"/>
      <c r="AA142" s="420"/>
      <c r="AB142" s="420"/>
      <c r="AC142" s="420"/>
    </row>
    <row r="143" spans="2:29">
      <c r="B143" s="420"/>
      <c r="C143" s="420"/>
      <c r="D143" s="420"/>
      <c r="E143" s="420"/>
      <c r="F143" s="421"/>
      <c r="G143" s="421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  <c r="AB143" s="420"/>
      <c r="AC143" s="420"/>
    </row>
    <row r="144" spans="2:29">
      <c r="B144" s="420"/>
      <c r="C144" s="420"/>
      <c r="D144" s="420"/>
      <c r="E144" s="420"/>
      <c r="F144" s="421"/>
      <c r="G144" s="421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  <c r="AA144" s="420"/>
      <c r="AB144" s="420"/>
      <c r="AC144" s="420"/>
    </row>
    <row r="145" spans="2:29">
      <c r="B145" s="420"/>
      <c r="C145" s="420"/>
      <c r="D145" s="420"/>
      <c r="E145" s="420"/>
      <c r="F145" s="421"/>
      <c r="G145" s="421"/>
      <c r="H145" s="420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  <c r="AA145" s="420"/>
      <c r="AB145" s="420"/>
      <c r="AC145" s="420"/>
    </row>
    <row r="146" spans="2:29">
      <c r="B146" s="420"/>
      <c r="C146" s="420"/>
      <c r="D146" s="420"/>
      <c r="E146" s="420"/>
      <c r="F146" s="421"/>
      <c r="G146" s="421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  <c r="AB146" s="420"/>
      <c r="AC146" s="420"/>
    </row>
    <row r="147" spans="2:29">
      <c r="B147" s="420"/>
      <c r="C147" s="420"/>
      <c r="D147" s="420"/>
      <c r="E147" s="420"/>
      <c r="F147" s="421"/>
      <c r="G147" s="421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0"/>
    </row>
    <row r="148" spans="2:29">
      <c r="B148" s="420"/>
      <c r="C148" s="420"/>
      <c r="D148" s="420"/>
      <c r="E148" s="420"/>
      <c r="F148" s="421"/>
      <c r="G148" s="421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  <c r="AB148" s="420"/>
      <c r="AC148" s="420"/>
    </row>
    <row r="149" spans="2:29">
      <c r="B149" s="420"/>
      <c r="C149" s="420"/>
      <c r="D149" s="420"/>
      <c r="E149" s="420"/>
      <c r="F149" s="421"/>
      <c r="G149" s="421"/>
      <c r="H149" s="420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  <c r="AA149" s="420"/>
      <c r="AB149" s="420"/>
      <c r="AC149" s="420"/>
    </row>
    <row r="150" spans="2:29">
      <c r="B150" s="420"/>
      <c r="C150" s="420"/>
      <c r="D150" s="420"/>
      <c r="E150" s="420"/>
      <c r="F150" s="421"/>
      <c r="G150" s="421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  <c r="AA150" s="420"/>
      <c r="AB150" s="420"/>
      <c r="AC150" s="420"/>
    </row>
    <row r="151" spans="2:29">
      <c r="B151" s="420"/>
      <c r="C151" s="420"/>
      <c r="D151" s="420"/>
      <c r="E151" s="420"/>
      <c r="F151" s="421"/>
      <c r="G151" s="421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</row>
    <row r="152" spans="2:29">
      <c r="B152" s="420"/>
      <c r="C152" s="420"/>
      <c r="D152" s="420"/>
      <c r="E152" s="420"/>
      <c r="F152" s="421"/>
      <c r="G152" s="421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</row>
    <row r="153" spans="2:29">
      <c r="B153" s="420"/>
      <c r="C153" s="420"/>
      <c r="D153" s="420"/>
      <c r="E153" s="420"/>
      <c r="F153" s="421"/>
      <c r="G153" s="421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</row>
    <row r="154" spans="2:29">
      <c r="B154" s="420"/>
      <c r="C154" s="420"/>
      <c r="D154" s="420"/>
      <c r="E154" s="420"/>
      <c r="F154" s="421"/>
      <c r="G154" s="421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</row>
    <row r="155" spans="2:29">
      <c r="B155" s="420"/>
      <c r="C155" s="420"/>
      <c r="D155" s="420"/>
      <c r="E155" s="420"/>
      <c r="F155" s="421"/>
      <c r="G155" s="421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  <c r="AA155" s="420"/>
      <c r="AB155" s="420"/>
      <c r="AC155" s="420"/>
    </row>
    <row r="156" spans="2:29">
      <c r="B156" s="420"/>
      <c r="C156" s="420"/>
      <c r="D156" s="420"/>
      <c r="E156" s="420"/>
      <c r="F156" s="421"/>
      <c r="G156" s="421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</row>
    <row r="157" spans="2:29">
      <c r="B157" s="420"/>
      <c r="C157" s="420"/>
      <c r="D157" s="420"/>
      <c r="E157" s="420"/>
      <c r="F157" s="421"/>
      <c r="G157" s="421"/>
      <c r="H157" s="420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  <c r="Z157" s="420"/>
      <c r="AA157" s="420"/>
      <c r="AB157" s="420"/>
      <c r="AC157" s="420"/>
    </row>
    <row r="158" spans="2:29">
      <c r="B158" s="420"/>
      <c r="C158" s="420"/>
      <c r="D158" s="420"/>
      <c r="E158" s="420"/>
      <c r="F158" s="421"/>
      <c r="G158" s="421"/>
      <c r="H158" s="420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  <c r="AB158" s="420"/>
      <c r="AC158" s="420"/>
    </row>
    <row r="159" spans="2:29">
      <c r="B159" s="420"/>
      <c r="C159" s="420"/>
      <c r="D159" s="420"/>
      <c r="E159" s="420"/>
      <c r="F159" s="421"/>
      <c r="G159" s="421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</row>
    <row r="160" spans="2:29">
      <c r="B160" s="420"/>
      <c r="C160" s="420"/>
      <c r="D160" s="420"/>
      <c r="E160" s="420"/>
      <c r="F160" s="421"/>
      <c r="G160" s="421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  <c r="AA160" s="420"/>
      <c r="AB160" s="420"/>
      <c r="AC160" s="420"/>
    </row>
    <row r="161" spans="2:29">
      <c r="B161" s="420"/>
      <c r="C161" s="420"/>
      <c r="D161" s="420"/>
      <c r="E161" s="420"/>
      <c r="F161" s="421"/>
      <c r="G161" s="421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  <c r="AA161" s="420"/>
      <c r="AB161" s="420"/>
      <c r="AC161" s="420"/>
    </row>
    <row r="162" spans="2:29">
      <c r="B162" s="420"/>
      <c r="C162" s="420"/>
      <c r="D162" s="420"/>
      <c r="E162" s="420"/>
      <c r="F162" s="421"/>
      <c r="G162" s="421"/>
      <c r="H162" s="420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  <c r="AA162" s="420"/>
      <c r="AB162" s="420"/>
      <c r="AC162" s="420"/>
    </row>
    <row r="163" spans="2:29">
      <c r="B163" s="420"/>
      <c r="C163" s="420"/>
      <c r="D163" s="420"/>
      <c r="E163" s="420"/>
      <c r="F163" s="421"/>
      <c r="G163" s="421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</row>
    <row r="164" spans="2:29">
      <c r="B164" s="420"/>
      <c r="C164" s="420"/>
      <c r="D164" s="420"/>
      <c r="E164" s="420"/>
      <c r="F164" s="421"/>
      <c r="G164" s="421"/>
      <c r="H164" s="420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  <c r="AA164" s="420"/>
      <c r="AB164" s="420"/>
      <c r="AC164" s="420"/>
    </row>
    <row r="165" spans="2:29">
      <c r="B165" s="420"/>
      <c r="C165" s="420"/>
      <c r="D165" s="420"/>
      <c r="E165" s="420"/>
      <c r="F165" s="421"/>
      <c r="G165" s="421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  <c r="AA165" s="420"/>
      <c r="AB165" s="420"/>
      <c r="AC165" s="420"/>
    </row>
    <row r="166" spans="2:29">
      <c r="B166" s="420"/>
      <c r="C166" s="420"/>
      <c r="D166" s="420"/>
      <c r="E166" s="420"/>
      <c r="F166" s="421"/>
      <c r="G166" s="421"/>
      <c r="H166" s="420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  <c r="AA166" s="420"/>
      <c r="AB166" s="420"/>
      <c r="AC166" s="420"/>
    </row>
    <row r="167" spans="2:29">
      <c r="B167" s="420"/>
      <c r="C167" s="420"/>
      <c r="D167" s="420"/>
      <c r="E167" s="420"/>
      <c r="F167" s="421"/>
      <c r="G167" s="421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</row>
    <row r="168" spans="2:29">
      <c r="B168" s="420"/>
      <c r="C168" s="420"/>
      <c r="D168" s="420"/>
      <c r="E168" s="420"/>
      <c r="F168" s="421"/>
      <c r="G168" s="421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</row>
    <row r="169" spans="2:29">
      <c r="B169" s="420"/>
      <c r="C169" s="420"/>
      <c r="D169" s="420"/>
      <c r="E169" s="420"/>
      <c r="F169" s="421"/>
      <c r="G169" s="421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  <c r="AB169" s="420"/>
      <c r="AC169" s="420"/>
    </row>
    <row r="170" spans="2:29">
      <c r="B170" s="420"/>
      <c r="C170" s="420"/>
      <c r="D170" s="420"/>
      <c r="E170" s="420"/>
      <c r="F170" s="421"/>
      <c r="G170" s="421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  <c r="AB170" s="420"/>
      <c r="AC170" s="420"/>
    </row>
    <row r="171" spans="2:29">
      <c r="B171" s="420"/>
      <c r="C171" s="420"/>
      <c r="D171" s="420"/>
      <c r="E171" s="420"/>
      <c r="F171" s="421"/>
      <c r="G171" s="421"/>
      <c r="H171" s="420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  <c r="Z171" s="420"/>
      <c r="AA171" s="420"/>
      <c r="AB171" s="420"/>
      <c r="AC171" s="420"/>
    </row>
    <row r="172" spans="2:29">
      <c r="B172" s="420"/>
      <c r="C172" s="420"/>
      <c r="D172" s="420"/>
      <c r="E172" s="420"/>
      <c r="F172" s="421"/>
      <c r="G172" s="421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  <c r="AA172" s="420"/>
      <c r="AB172" s="420"/>
      <c r="AC172" s="420"/>
    </row>
    <row r="173" spans="2:29">
      <c r="B173" s="420"/>
      <c r="C173" s="420"/>
      <c r="D173" s="420"/>
      <c r="E173" s="420"/>
      <c r="F173" s="421"/>
      <c r="G173" s="421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  <c r="AA173" s="420"/>
      <c r="AB173" s="420"/>
      <c r="AC173" s="420"/>
    </row>
    <row r="174" spans="2:29">
      <c r="B174" s="420"/>
      <c r="C174" s="420"/>
      <c r="D174" s="420"/>
      <c r="E174" s="420"/>
      <c r="F174" s="421"/>
      <c r="G174" s="421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  <c r="Z174" s="420"/>
      <c r="AA174" s="420"/>
      <c r="AB174" s="420"/>
      <c r="AC174" s="420"/>
    </row>
    <row r="175" spans="2:29">
      <c r="B175" s="420"/>
      <c r="C175" s="420"/>
      <c r="D175" s="420"/>
      <c r="E175" s="420"/>
      <c r="F175" s="421"/>
      <c r="G175" s="421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</row>
    <row r="176" spans="2:29">
      <c r="B176" s="420"/>
      <c r="C176" s="420"/>
      <c r="D176" s="420"/>
      <c r="E176" s="420"/>
      <c r="F176" s="421"/>
      <c r="G176" s="421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  <c r="AA176" s="420"/>
      <c r="AB176" s="420"/>
      <c r="AC176" s="420"/>
    </row>
    <row r="177" spans="2:29">
      <c r="B177" s="420"/>
      <c r="C177" s="420"/>
      <c r="D177" s="420"/>
      <c r="E177" s="420"/>
      <c r="F177" s="421"/>
      <c r="G177" s="421"/>
      <c r="H177" s="420"/>
      <c r="I177" s="420"/>
      <c r="J177" s="420"/>
      <c r="K177" s="420"/>
      <c r="L177" s="420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  <c r="Z177" s="420"/>
      <c r="AA177" s="420"/>
      <c r="AB177" s="420"/>
      <c r="AC177" s="420"/>
    </row>
    <row r="178" spans="2:29">
      <c r="B178" s="420"/>
      <c r="C178" s="420"/>
      <c r="D178" s="420"/>
      <c r="E178" s="420"/>
      <c r="F178" s="421"/>
      <c r="G178" s="421"/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  <c r="Z178" s="420"/>
      <c r="AA178" s="420"/>
      <c r="AB178" s="420"/>
      <c r="AC178" s="420"/>
    </row>
    <row r="179" spans="2:29">
      <c r="B179" s="420"/>
      <c r="C179" s="420"/>
      <c r="D179" s="420"/>
      <c r="E179" s="420"/>
      <c r="F179" s="421"/>
      <c r="G179" s="421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  <c r="AA179" s="420"/>
      <c r="AB179" s="420"/>
      <c r="AC179" s="420"/>
    </row>
    <row r="180" spans="2:29">
      <c r="B180" s="420"/>
      <c r="C180" s="420"/>
      <c r="D180" s="420"/>
      <c r="E180" s="420"/>
      <c r="F180" s="421"/>
      <c r="G180" s="421"/>
      <c r="H180" s="420"/>
      <c r="I180" s="420"/>
      <c r="J180" s="420"/>
      <c r="K180" s="420"/>
      <c r="L180" s="420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  <c r="Z180" s="420"/>
      <c r="AA180" s="420"/>
      <c r="AB180" s="420"/>
      <c r="AC180" s="420"/>
    </row>
    <row r="181" spans="2:29">
      <c r="B181" s="420"/>
      <c r="C181" s="420"/>
      <c r="D181" s="420"/>
      <c r="E181" s="420"/>
      <c r="F181" s="421"/>
      <c r="G181" s="421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</row>
    <row r="182" spans="2:29">
      <c r="B182" s="420"/>
      <c r="C182" s="420"/>
      <c r="D182" s="420"/>
      <c r="E182" s="420"/>
      <c r="F182" s="421"/>
      <c r="G182" s="421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</row>
    <row r="183" spans="2:29">
      <c r="B183" s="420"/>
      <c r="C183" s="420"/>
      <c r="D183" s="420"/>
      <c r="E183" s="420"/>
      <c r="F183" s="421"/>
      <c r="G183" s="421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</row>
    <row r="184" spans="2:29">
      <c r="B184" s="420"/>
      <c r="C184" s="420"/>
      <c r="D184" s="420"/>
      <c r="E184" s="420"/>
      <c r="F184" s="421"/>
      <c r="G184" s="421"/>
      <c r="H184" s="420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  <c r="Z184" s="420"/>
      <c r="AA184" s="420"/>
      <c r="AB184" s="420"/>
      <c r="AC184" s="420"/>
    </row>
    <row r="185" spans="2:29">
      <c r="B185" s="420"/>
      <c r="C185" s="420"/>
      <c r="D185" s="420"/>
      <c r="E185" s="420"/>
      <c r="F185" s="421"/>
      <c r="G185" s="421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  <c r="AA185" s="420"/>
      <c r="AB185" s="420"/>
      <c r="AC185" s="420"/>
    </row>
    <row r="186" spans="2:29">
      <c r="B186" s="420"/>
      <c r="C186" s="420"/>
      <c r="D186" s="420"/>
      <c r="E186" s="420"/>
      <c r="F186" s="421"/>
      <c r="G186" s="421"/>
      <c r="H186" s="420"/>
      <c r="I186" s="420"/>
      <c r="J186" s="420"/>
      <c r="K186" s="420"/>
      <c r="L186" s="420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  <c r="Z186" s="420"/>
      <c r="AA186" s="420"/>
      <c r="AB186" s="420"/>
      <c r="AC186" s="420"/>
    </row>
    <row r="187" spans="2:29">
      <c r="B187" s="420"/>
      <c r="C187" s="420"/>
      <c r="D187" s="420"/>
      <c r="E187" s="420"/>
      <c r="F187" s="421"/>
      <c r="G187" s="421"/>
      <c r="H187" s="420"/>
      <c r="I187" s="420"/>
      <c r="J187" s="420"/>
      <c r="K187" s="420"/>
      <c r="L187" s="420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  <c r="Z187" s="420"/>
      <c r="AA187" s="420"/>
      <c r="AB187" s="420"/>
      <c r="AC187" s="420"/>
    </row>
    <row r="188" spans="2:29">
      <c r="B188" s="420"/>
      <c r="C188" s="420"/>
      <c r="D188" s="420"/>
      <c r="E188" s="420"/>
      <c r="F188" s="421"/>
      <c r="G188" s="421"/>
      <c r="H188" s="420"/>
      <c r="I188" s="420"/>
      <c r="J188" s="420"/>
      <c r="K188" s="420"/>
      <c r="L188" s="420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  <c r="Z188" s="420"/>
      <c r="AA188" s="420"/>
      <c r="AB188" s="420"/>
      <c r="AC188" s="420"/>
    </row>
    <row r="189" spans="2:29">
      <c r="B189" s="420"/>
      <c r="C189" s="420"/>
      <c r="D189" s="420"/>
      <c r="E189" s="420"/>
      <c r="F189" s="421"/>
      <c r="G189" s="421"/>
      <c r="H189" s="420"/>
      <c r="I189" s="420"/>
      <c r="J189" s="420"/>
      <c r="K189" s="420"/>
      <c r="L189" s="420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</row>
    <row r="190" spans="2:29">
      <c r="B190" s="420"/>
      <c r="C190" s="420"/>
      <c r="D190" s="420"/>
      <c r="E190" s="420"/>
      <c r="F190" s="421"/>
      <c r="G190" s="421"/>
      <c r="H190" s="420"/>
      <c r="I190" s="420"/>
      <c r="J190" s="420"/>
      <c r="K190" s="420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  <c r="Z190" s="420"/>
      <c r="AA190" s="420"/>
      <c r="AB190" s="420"/>
      <c r="AC190" s="420"/>
    </row>
    <row r="191" spans="2:29">
      <c r="B191" s="420"/>
      <c r="C191" s="420"/>
      <c r="D191" s="420"/>
      <c r="E191" s="420"/>
      <c r="F191" s="421"/>
      <c r="G191" s="421"/>
      <c r="H191" s="420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  <c r="AA191" s="420"/>
      <c r="AB191" s="420"/>
      <c r="AC191" s="420"/>
    </row>
    <row r="192" spans="2:29">
      <c r="B192" s="420"/>
      <c r="C192" s="420"/>
      <c r="D192" s="420"/>
      <c r="E192" s="420"/>
      <c r="F192" s="421"/>
      <c r="G192" s="421"/>
      <c r="H192" s="420"/>
      <c r="I192" s="420"/>
      <c r="J192" s="420"/>
      <c r="K192" s="420"/>
      <c r="L192" s="420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  <c r="Z192" s="420"/>
      <c r="AA192" s="420"/>
      <c r="AB192" s="420"/>
      <c r="AC192" s="420"/>
    </row>
    <row r="193" spans="2:29">
      <c r="B193" s="420"/>
      <c r="C193" s="420"/>
      <c r="D193" s="420"/>
      <c r="E193" s="420"/>
      <c r="F193" s="421"/>
      <c r="G193" s="421"/>
      <c r="H193" s="420"/>
      <c r="I193" s="420"/>
      <c r="J193" s="420"/>
      <c r="K193" s="420"/>
      <c r="L193" s="420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  <c r="Z193" s="420"/>
      <c r="AA193" s="420"/>
      <c r="AB193" s="420"/>
      <c r="AC193" s="420"/>
    </row>
    <row r="194" spans="2:29">
      <c r="B194" s="420"/>
      <c r="C194" s="420"/>
      <c r="D194" s="420"/>
      <c r="E194" s="420"/>
      <c r="F194" s="421"/>
      <c r="G194" s="421"/>
      <c r="H194" s="420"/>
      <c r="I194" s="420"/>
      <c r="J194" s="420"/>
      <c r="K194" s="420"/>
      <c r="L194" s="420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  <c r="Z194" s="420"/>
      <c r="AA194" s="420"/>
      <c r="AB194" s="420"/>
      <c r="AC194" s="420"/>
    </row>
    <row r="195" spans="2:29">
      <c r="B195" s="420"/>
      <c r="C195" s="420"/>
      <c r="D195" s="420"/>
      <c r="E195" s="420"/>
      <c r="F195" s="421"/>
      <c r="G195" s="421"/>
      <c r="H195" s="420"/>
      <c r="I195" s="420"/>
      <c r="J195" s="420"/>
      <c r="K195" s="420"/>
      <c r="L195" s="420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  <c r="Z195" s="420"/>
      <c r="AA195" s="420"/>
      <c r="AB195" s="420"/>
      <c r="AC195" s="420"/>
    </row>
    <row r="196" spans="2:29">
      <c r="B196" s="420"/>
      <c r="C196" s="420"/>
      <c r="D196" s="420"/>
      <c r="E196" s="420"/>
      <c r="F196" s="421"/>
      <c r="G196" s="421"/>
      <c r="H196" s="420"/>
      <c r="I196" s="420"/>
      <c r="J196" s="420"/>
      <c r="K196" s="420"/>
      <c r="L196" s="420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  <c r="Z196" s="420"/>
      <c r="AA196" s="420"/>
      <c r="AB196" s="420"/>
      <c r="AC196" s="420"/>
    </row>
    <row r="197" spans="2:29">
      <c r="B197" s="420"/>
      <c r="C197" s="420"/>
      <c r="D197" s="420"/>
      <c r="E197" s="420"/>
      <c r="F197" s="421"/>
      <c r="G197" s="421"/>
      <c r="H197" s="420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  <c r="AA197" s="420"/>
      <c r="AB197" s="420"/>
      <c r="AC197" s="420"/>
    </row>
    <row r="198" spans="2:29">
      <c r="B198" s="420"/>
      <c r="C198" s="420"/>
      <c r="D198" s="420"/>
      <c r="E198" s="420"/>
      <c r="F198" s="421"/>
      <c r="G198" s="421"/>
      <c r="H198" s="420"/>
      <c r="I198" s="420"/>
      <c r="J198" s="420"/>
      <c r="K198" s="420"/>
      <c r="L198" s="420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  <c r="Z198" s="420"/>
      <c r="AA198" s="420"/>
      <c r="AB198" s="420"/>
      <c r="AC198" s="420"/>
    </row>
    <row r="199" spans="2:29">
      <c r="B199" s="420"/>
      <c r="C199" s="420"/>
      <c r="D199" s="420"/>
      <c r="E199" s="420"/>
      <c r="F199" s="421"/>
      <c r="G199" s="421"/>
      <c r="H199" s="420"/>
      <c r="I199" s="420"/>
      <c r="J199" s="420"/>
      <c r="K199" s="420"/>
      <c r="L199" s="420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  <c r="Z199" s="420"/>
      <c r="AA199" s="420"/>
      <c r="AB199" s="420"/>
      <c r="AC199" s="420"/>
    </row>
    <row r="200" spans="2:29">
      <c r="B200" s="420"/>
      <c r="C200" s="420"/>
      <c r="D200" s="420"/>
      <c r="E200" s="420"/>
      <c r="F200" s="421"/>
      <c r="G200" s="421"/>
      <c r="H200" s="420"/>
      <c r="I200" s="420"/>
      <c r="J200" s="420"/>
      <c r="K200" s="420"/>
      <c r="L200" s="420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  <c r="Z200" s="420"/>
      <c r="AA200" s="420"/>
      <c r="AB200" s="420"/>
      <c r="AC200" s="420"/>
    </row>
    <row r="201" spans="2:29">
      <c r="B201" s="420"/>
      <c r="C201" s="420"/>
      <c r="D201" s="420"/>
      <c r="E201" s="420"/>
      <c r="F201" s="421"/>
      <c r="G201" s="421"/>
      <c r="H201" s="420"/>
      <c r="I201" s="420"/>
      <c r="J201" s="420"/>
      <c r="K201" s="420"/>
      <c r="L201" s="420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  <c r="Z201" s="420"/>
      <c r="AA201" s="420"/>
      <c r="AB201" s="420"/>
      <c r="AC201" s="420"/>
    </row>
    <row r="202" spans="2:29">
      <c r="B202" s="420"/>
      <c r="C202" s="420"/>
      <c r="D202" s="420"/>
      <c r="E202" s="420"/>
      <c r="F202" s="421"/>
      <c r="G202" s="421"/>
      <c r="H202" s="420"/>
      <c r="I202" s="420"/>
      <c r="J202" s="420"/>
      <c r="K202" s="420"/>
      <c r="L202" s="420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  <c r="Z202" s="420"/>
      <c r="AA202" s="420"/>
      <c r="AB202" s="420"/>
      <c r="AC202" s="420"/>
    </row>
    <row r="203" spans="2:29">
      <c r="B203" s="420"/>
      <c r="C203" s="420"/>
      <c r="D203" s="420"/>
      <c r="E203" s="420"/>
      <c r="F203" s="421"/>
      <c r="G203" s="421"/>
      <c r="H203" s="420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  <c r="Z203" s="420"/>
      <c r="AA203" s="420"/>
      <c r="AB203" s="420"/>
      <c r="AC203" s="420"/>
    </row>
    <row r="204" spans="2:29">
      <c r="B204" s="420"/>
      <c r="C204" s="420"/>
      <c r="D204" s="420"/>
      <c r="E204" s="420"/>
      <c r="F204" s="421"/>
      <c r="G204" s="421"/>
      <c r="H204" s="420"/>
      <c r="I204" s="420"/>
      <c r="J204" s="420"/>
      <c r="K204" s="420"/>
      <c r="L204" s="420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  <c r="Z204" s="420"/>
      <c r="AA204" s="420"/>
      <c r="AB204" s="420"/>
      <c r="AC204" s="420"/>
    </row>
    <row r="205" spans="2:29">
      <c r="B205" s="420"/>
      <c r="C205" s="420"/>
      <c r="D205" s="420"/>
      <c r="E205" s="420"/>
      <c r="F205" s="421"/>
      <c r="G205" s="421"/>
      <c r="H205" s="420"/>
      <c r="I205" s="420"/>
      <c r="J205" s="420"/>
      <c r="K205" s="420"/>
      <c r="L205" s="420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  <c r="Z205" s="420"/>
      <c r="AA205" s="420"/>
      <c r="AB205" s="420"/>
      <c r="AC205" s="420"/>
    </row>
    <row r="206" spans="2:29">
      <c r="B206" s="420"/>
      <c r="C206" s="420"/>
      <c r="D206" s="420"/>
      <c r="E206" s="420"/>
      <c r="F206" s="421"/>
      <c r="G206" s="421"/>
      <c r="H206" s="420"/>
      <c r="I206" s="420"/>
      <c r="J206" s="420"/>
      <c r="K206" s="420"/>
      <c r="L206" s="420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  <c r="Z206" s="420"/>
      <c r="AA206" s="420"/>
      <c r="AB206" s="420"/>
      <c r="AC206" s="420"/>
    </row>
    <row r="207" spans="2:29">
      <c r="B207" s="420"/>
      <c r="C207" s="420"/>
      <c r="D207" s="420"/>
      <c r="E207" s="420"/>
      <c r="F207" s="421"/>
      <c r="G207" s="421"/>
      <c r="H207" s="420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  <c r="AA207" s="420"/>
      <c r="AB207" s="420"/>
      <c r="AC207" s="420"/>
    </row>
    <row r="208" spans="2:29">
      <c r="B208" s="420"/>
      <c r="C208" s="420"/>
      <c r="D208" s="420"/>
      <c r="E208" s="420"/>
      <c r="F208" s="421"/>
      <c r="G208" s="421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  <c r="AA208" s="420"/>
      <c r="AB208" s="420"/>
      <c r="AC208" s="420"/>
    </row>
    <row r="209" spans="2:29">
      <c r="B209" s="420"/>
      <c r="C209" s="420"/>
      <c r="D209" s="420"/>
      <c r="E209" s="420"/>
      <c r="F209" s="421"/>
      <c r="G209" s="421"/>
      <c r="H209" s="420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  <c r="AA209" s="420"/>
      <c r="AB209" s="420"/>
      <c r="AC209" s="420"/>
    </row>
    <row r="210" spans="2:29">
      <c r="B210" s="420"/>
      <c r="C210" s="420"/>
      <c r="D210" s="420"/>
      <c r="E210" s="420"/>
      <c r="F210" s="421"/>
      <c r="G210" s="421"/>
      <c r="H210" s="420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  <c r="AA210" s="420"/>
      <c r="AB210" s="420"/>
      <c r="AC210" s="420"/>
    </row>
    <row r="211" spans="2:29">
      <c r="B211" s="420"/>
      <c r="C211" s="420"/>
      <c r="D211" s="420"/>
      <c r="E211" s="420"/>
      <c r="F211" s="421"/>
      <c r="G211" s="421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420"/>
      <c r="AB211" s="420"/>
      <c r="AC211" s="420"/>
    </row>
    <row r="212" spans="2:29">
      <c r="B212" s="420"/>
      <c r="C212" s="420"/>
      <c r="D212" s="420"/>
      <c r="E212" s="420"/>
      <c r="F212" s="421"/>
      <c r="G212" s="421"/>
      <c r="H212" s="420"/>
      <c r="I212" s="420"/>
      <c r="J212" s="420"/>
      <c r="K212" s="420"/>
      <c r="L212" s="420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  <c r="AA212" s="420"/>
      <c r="AB212" s="420"/>
      <c r="AC212" s="420"/>
    </row>
    <row r="213" spans="2:29">
      <c r="B213" s="420"/>
      <c r="C213" s="420"/>
      <c r="D213" s="420"/>
      <c r="E213" s="420"/>
      <c r="F213" s="421"/>
      <c r="G213" s="421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  <c r="AA213" s="420"/>
      <c r="AB213" s="420"/>
      <c r="AC213" s="420"/>
    </row>
    <row r="214" spans="2:29">
      <c r="B214" s="420"/>
      <c r="C214" s="420"/>
      <c r="D214" s="420"/>
      <c r="E214" s="420"/>
      <c r="F214" s="421"/>
      <c r="G214" s="421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420"/>
      <c r="AB214" s="420"/>
      <c r="AC214" s="420"/>
    </row>
    <row r="215" spans="2:29">
      <c r="B215" s="420"/>
      <c r="C215" s="420"/>
      <c r="D215" s="420"/>
      <c r="E215" s="420"/>
      <c r="F215" s="421"/>
      <c r="G215" s="421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  <c r="AB215" s="420"/>
      <c r="AC215" s="420"/>
    </row>
    <row r="216" spans="2:29">
      <c r="B216" s="420"/>
      <c r="C216" s="420"/>
      <c r="D216" s="420"/>
      <c r="E216" s="420"/>
      <c r="F216" s="421"/>
      <c r="G216" s="421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420"/>
      <c r="AB216" s="420"/>
      <c r="AC216" s="420"/>
    </row>
    <row r="217" spans="2:29">
      <c r="B217" s="420"/>
      <c r="C217" s="420"/>
      <c r="D217" s="420"/>
      <c r="E217" s="420"/>
      <c r="F217" s="421"/>
      <c r="G217" s="421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  <c r="AB217" s="420"/>
      <c r="AC217" s="420"/>
    </row>
    <row r="218" spans="2:29">
      <c r="B218" s="420"/>
      <c r="C218" s="420"/>
      <c r="D218" s="420"/>
      <c r="E218" s="420"/>
      <c r="F218" s="421"/>
      <c r="G218" s="421"/>
      <c r="H218" s="420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  <c r="AA218" s="420"/>
      <c r="AB218" s="420"/>
      <c r="AC218" s="420"/>
    </row>
    <row r="219" spans="2:29">
      <c r="B219" s="420"/>
      <c r="C219" s="420"/>
      <c r="D219" s="420"/>
      <c r="E219" s="420"/>
      <c r="F219" s="421"/>
      <c r="G219" s="421"/>
      <c r="H219" s="420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  <c r="AA219" s="420"/>
      <c r="AB219" s="420"/>
      <c r="AC219" s="420"/>
    </row>
    <row r="220" spans="2:29">
      <c r="B220" s="420"/>
      <c r="C220" s="420"/>
      <c r="D220" s="420"/>
      <c r="E220" s="420"/>
      <c r="F220" s="421"/>
      <c r="G220" s="421"/>
      <c r="H220" s="420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  <c r="AA220" s="420"/>
      <c r="AB220" s="420"/>
      <c r="AC220" s="420"/>
    </row>
    <row r="221" spans="2:29">
      <c r="B221" s="420"/>
      <c r="C221" s="420"/>
      <c r="D221" s="420"/>
      <c r="E221" s="420"/>
      <c r="F221" s="421"/>
      <c r="G221" s="421"/>
      <c r="H221" s="420"/>
      <c r="I221" s="420"/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  <c r="AA221" s="420"/>
      <c r="AB221" s="420"/>
      <c r="AC221" s="420"/>
    </row>
    <row r="222" spans="2:29">
      <c r="B222" s="420"/>
      <c r="C222" s="420"/>
      <c r="D222" s="420"/>
      <c r="E222" s="420"/>
      <c r="F222" s="421"/>
      <c r="G222" s="421"/>
      <c r="H222" s="420"/>
      <c r="I222" s="420"/>
      <c r="J222" s="420"/>
      <c r="K222" s="420"/>
      <c r="L222" s="420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420"/>
      <c r="AB222" s="420"/>
      <c r="AC222" s="420"/>
    </row>
    <row r="223" spans="2:29">
      <c r="B223" s="420"/>
      <c r="C223" s="420"/>
      <c r="D223" s="420"/>
      <c r="E223" s="420"/>
      <c r="F223" s="421"/>
      <c r="G223" s="421"/>
      <c r="H223" s="420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0"/>
      <c r="AB223" s="420"/>
      <c r="AC223" s="420"/>
    </row>
    <row r="224" spans="2:29">
      <c r="B224" s="420"/>
      <c r="C224" s="420"/>
      <c r="D224" s="420"/>
      <c r="E224" s="420"/>
      <c r="F224" s="421"/>
      <c r="G224" s="421"/>
      <c r="H224" s="420"/>
      <c r="I224" s="420"/>
      <c r="J224" s="420"/>
      <c r="K224" s="420"/>
      <c r="L224" s="420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  <c r="Z224" s="420"/>
      <c r="AA224" s="420"/>
      <c r="AB224" s="420"/>
      <c r="AC224" s="420"/>
    </row>
    <row r="225" spans="2:29">
      <c r="B225" s="420"/>
      <c r="C225" s="420"/>
      <c r="D225" s="420"/>
      <c r="E225" s="420"/>
      <c r="F225" s="421"/>
      <c r="G225" s="421"/>
      <c r="H225" s="420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  <c r="Z225" s="420"/>
      <c r="AA225" s="420"/>
      <c r="AB225" s="420"/>
      <c r="AC225" s="420"/>
    </row>
    <row r="226" spans="2:29">
      <c r="B226" s="420"/>
      <c r="C226" s="420"/>
      <c r="D226" s="420"/>
      <c r="E226" s="420"/>
      <c r="F226" s="421"/>
      <c r="G226" s="421"/>
      <c r="H226" s="420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  <c r="Z226" s="420"/>
      <c r="AA226" s="420"/>
      <c r="AB226" s="420"/>
      <c r="AC226" s="420"/>
    </row>
    <row r="227" spans="2:29">
      <c r="B227" s="420"/>
      <c r="C227" s="420"/>
      <c r="D227" s="420"/>
      <c r="E227" s="420"/>
      <c r="F227" s="421"/>
      <c r="G227" s="421"/>
      <c r="H227" s="420"/>
      <c r="I227" s="420"/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  <c r="AA227" s="420"/>
      <c r="AB227" s="420"/>
      <c r="AC227" s="420"/>
    </row>
    <row r="228" spans="2:29">
      <c r="B228" s="420"/>
      <c r="C228" s="420"/>
      <c r="D228" s="420"/>
      <c r="E228" s="420"/>
      <c r="F228" s="421"/>
      <c r="G228" s="421"/>
      <c r="H228" s="420"/>
      <c r="I228" s="420"/>
      <c r="J228" s="420"/>
      <c r="K228" s="420"/>
      <c r="L228" s="420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  <c r="Z228" s="420"/>
      <c r="AA228" s="420"/>
      <c r="AB228" s="420"/>
      <c r="AC228" s="420"/>
    </row>
    <row r="229" spans="2:29">
      <c r="B229" s="420"/>
      <c r="C229" s="420"/>
      <c r="D229" s="420"/>
      <c r="E229" s="420"/>
      <c r="F229" s="421"/>
      <c r="G229" s="421"/>
      <c r="H229" s="420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  <c r="AA229" s="420"/>
      <c r="AB229" s="420"/>
      <c r="AC229" s="420"/>
    </row>
    <row r="230" spans="2:29">
      <c r="B230" s="420"/>
      <c r="C230" s="420"/>
      <c r="D230" s="420"/>
      <c r="E230" s="420"/>
      <c r="F230" s="421"/>
      <c r="G230" s="421"/>
      <c r="H230" s="420"/>
      <c r="I230" s="420"/>
      <c r="J230" s="420"/>
      <c r="K230" s="420"/>
      <c r="L230" s="420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  <c r="Z230" s="420"/>
      <c r="AA230" s="420"/>
      <c r="AB230" s="420"/>
      <c r="AC230" s="420"/>
    </row>
    <row r="231" spans="2:29">
      <c r="B231" s="420"/>
      <c r="C231" s="420"/>
      <c r="D231" s="420"/>
      <c r="E231" s="420"/>
      <c r="F231" s="421"/>
      <c r="G231" s="421"/>
      <c r="H231" s="420"/>
      <c r="I231" s="420"/>
      <c r="J231" s="420"/>
      <c r="K231" s="420"/>
      <c r="L231" s="420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  <c r="Z231" s="420"/>
      <c r="AA231" s="420"/>
      <c r="AB231" s="420"/>
      <c r="AC231" s="420"/>
    </row>
    <row r="232" spans="2:29">
      <c r="B232" s="420"/>
      <c r="C232" s="420"/>
      <c r="D232" s="420"/>
      <c r="E232" s="420"/>
      <c r="F232" s="421"/>
      <c r="G232" s="421"/>
      <c r="H232" s="420"/>
      <c r="I232" s="420"/>
      <c r="J232" s="420"/>
      <c r="K232" s="420"/>
      <c r="L232" s="420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  <c r="Z232" s="420"/>
      <c r="AA232" s="420"/>
      <c r="AB232" s="420"/>
      <c r="AC232" s="420"/>
    </row>
    <row r="233" spans="2:29">
      <c r="B233" s="420"/>
      <c r="C233" s="420"/>
      <c r="D233" s="420"/>
      <c r="E233" s="420"/>
      <c r="F233" s="421"/>
      <c r="G233" s="421"/>
      <c r="H233" s="420"/>
      <c r="I233" s="420"/>
      <c r="J233" s="420"/>
      <c r="K233" s="420"/>
      <c r="L233" s="420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  <c r="AB233" s="420"/>
      <c r="AC233" s="420"/>
    </row>
    <row r="234" spans="2:29">
      <c r="B234" s="420"/>
      <c r="C234" s="420"/>
      <c r="D234" s="420"/>
      <c r="E234" s="420"/>
      <c r="F234" s="421"/>
      <c r="G234" s="421"/>
      <c r="H234" s="420"/>
      <c r="I234" s="420"/>
      <c r="J234" s="420"/>
      <c r="K234" s="420"/>
      <c r="L234" s="420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  <c r="Z234" s="420"/>
      <c r="AA234" s="420"/>
      <c r="AB234" s="420"/>
      <c r="AC234" s="420"/>
    </row>
    <row r="235" spans="2:29">
      <c r="B235" s="420"/>
      <c r="C235" s="420"/>
      <c r="D235" s="420"/>
      <c r="E235" s="420"/>
      <c r="F235" s="421"/>
      <c r="G235" s="421"/>
      <c r="H235" s="420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  <c r="Z235" s="420"/>
      <c r="AA235" s="420"/>
      <c r="AB235" s="420"/>
      <c r="AC235" s="420"/>
    </row>
    <row r="236" spans="2:29">
      <c r="B236" s="420"/>
      <c r="C236" s="420"/>
      <c r="D236" s="420"/>
      <c r="E236" s="420"/>
      <c r="F236" s="421"/>
      <c r="G236" s="421"/>
      <c r="H236" s="420"/>
      <c r="I236" s="420"/>
      <c r="J236" s="420"/>
      <c r="K236" s="420"/>
      <c r="L236" s="420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  <c r="Z236" s="420"/>
      <c r="AA236" s="420"/>
      <c r="AB236" s="420"/>
      <c r="AC236" s="420"/>
    </row>
    <row r="237" spans="2:29">
      <c r="B237" s="420"/>
      <c r="C237" s="420"/>
      <c r="D237" s="420"/>
      <c r="E237" s="420"/>
      <c r="F237" s="421"/>
      <c r="G237" s="421"/>
      <c r="H237" s="420"/>
      <c r="I237" s="420"/>
      <c r="J237" s="420"/>
      <c r="K237" s="420"/>
      <c r="L237" s="420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  <c r="Z237" s="420"/>
      <c r="AA237" s="420"/>
      <c r="AB237" s="420"/>
      <c r="AC237" s="420"/>
    </row>
    <row r="238" spans="2:29">
      <c r="B238" s="420"/>
      <c r="C238" s="420"/>
      <c r="D238" s="420"/>
      <c r="E238" s="420"/>
      <c r="F238" s="421"/>
      <c r="G238" s="421"/>
      <c r="H238" s="420"/>
      <c r="I238" s="420"/>
      <c r="J238" s="420"/>
      <c r="K238" s="420"/>
      <c r="L238" s="420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  <c r="Z238" s="420"/>
      <c r="AA238" s="420"/>
      <c r="AB238" s="420"/>
      <c r="AC238" s="420"/>
    </row>
    <row r="239" spans="2:29">
      <c r="B239" s="420"/>
      <c r="C239" s="420"/>
      <c r="D239" s="420"/>
      <c r="E239" s="420"/>
      <c r="F239" s="421"/>
      <c r="G239" s="421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  <c r="AA239" s="420"/>
      <c r="AB239" s="420"/>
      <c r="AC239" s="420"/>
    </row>
    <row r="240" spans="2:29">
      <c r="B240" s="420"/>
      <c r="C240" s="420"/>
      <c r="D240" s="420"/>
      <c r="E240" s="420"/>
      <c r="F240" s="421"/>
      <c r="G240" s="421"/>
      <c r="H240" s="420"/>
      <c r="I240" s="420"/>
      <c r="J240" s="420"/>
      <c r="K240" s="420"/>
      <c r="L240" s="420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  <c r="Z240" s="420"/>
      <c r="AA240" s="420"/>
      <c r="AB240" s="420"/>
      <c r="AC240" s="420"/>
    </row>
    <row r="241" spans="2:29">
      <c r="B241" s="420"/>
      <c r="C241" s="420"/>
      <c r="D241" s="420"/>
      <c r="E241" s="420"/>
      <c r="F241" s="421"/>
      <c r="G241" s="421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  <c r="AA241" s="420"/>
      <c r="AB241" s="420"/>
      <c r="AC241" s="420"/>
    </row>
    <row r="242" spans="2:29">
      <c r="B242" s="420"/>
      <c r="C242" s="420"/>
      <c r="D242" s="420"/>
      <c r="E242" s="420"/>
      <c r="F242" s="421"/>
      <c r="G242" s="421"/>
      <c r="H242" s="420"/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  <c r="Z242" s="420"/>
      <c r="AA242" s="420"/>
      <c r="AB242" s="420"/>
      <c r="AC242" s="420"/>
    </row>
    <row r="243" spans="2:29">
      <c r="B243" s="420"/>
      <c r="C243" s="420"/>
      <c r="D243" s="420"/>
      <c r="E243" s="420"/>
      <c r="F243" s="421"/>
      <c r="G243" s="421"/>
      <c r="H243" s="420"/>
      <c r="I243" s="420"/>
      <c r="J243" s="420"/>
      <c r="K243" s="420"/>
      <c r="L243" s="420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  <c r="Z243" s="420"/>
      <c r="AA243" s="420"/>
      <c r="AB243" s="420"/>
      <c r="AC243" s="420"/>
    </row>
    <row r="244" spans="2:29">
      <c r="B244" s="420"/>
      <c r="C244" s="420"/>
      <c r="D244" s="420"/>
      <c r="E244" s="420"/>
      <c r="F244" s="421"/>
      <c r="G244" s="421"/>
      <c r="H244" s="420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  <c r="Z244" s="420"/>
      <c r="AA244" s="420"/>
      <c r="AB244" s="420"/>
      <c r="AC244" s="420"/>
    </row>
    <row r="245" spans="2:29">
      <c r="B245" s="420"/>
      <c r="C245" s="420"/>
      <c r="D245" s="420"/>
      <c r="E245" s="420"/>
      <c r="F245" s="421"/>
      <c r="G245" s="421"/>
      <c r="H245" s="420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  <c r="Z245" s="420"/>
      <c r="AA245" s="420"/>
      <c r="AB245" s="420"/>
      <c r="AC245" s="420"/>
    </row>
    <row r="246" spans="2:29">
      <c r="B246" s="420"/>
      <c r="C246" s="420"/>
      <c r="D246" s="420"/>
      <c r="E246" s="420"/>
      <c r="F246" s="421"/>
      <c r="G246" s="421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  <c r="AA246" s="420"/>
      <c r="AB246" s="420"/>
      <c r="AC246" s="420"/>
    </row>
    <row r="247" spans="2:29">
      <c r="B247" s="420"/>
      <c r="C247" s="420"/>
      <c r="D247" s="420"/>
      <c r="E247" s="420"/>
      <c r="F247" s="421"/>
      <c r="G247" s="421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  <c r="AA247" s="420"/>
      <c r="AB247" s="420"/>
      <c r="AC247" s="420"/>
    </row>
    <row r="248" spans="2:29">
      <c r="B248" s="420"/>
      <c r="C248" s="420"/>
      <c r="D248" s="420"/>
      <c r="E248" s="420"/>
      <c r="F248" s="421"/>
      <c r="G248" s="421"/>
      <c r="H248" s="420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  <c r="AA248" s="420"/>
      <c r="AB248" s="420"/>
      <c r="AC248" s="420"/>
    </row>
    <row r="249" spans="2:29">
      <c r="B249" s="420"/>
      <c r="C249" s="420"/>
      <c r="D249" s="420"/>
      <c r="E249" s="420"/>
      <c r="F249" s="421"/>
      <c r="G249" s="421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  <c r="AA249" s="420"/>
      <c r="AB249" s="420"/>
      <c r="AC249" s="420"/>
    </row>
    <row r="250" spans="2:29">
      <c r="B250" s="420"/>
      <c r="C250" s="420"/>
      <c r="D250" s="420"/>
      <c r="E250" s="420"/>
      <c r="F250" s="421"/>
      <c r="G250" s="421"/>
      <c r="H250" s="420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  <c r="AA250" s="420"/>
      <c r="AB250" s="420"/>
      <c r="AC250" s="420"/>
    </row>
    <row r="251" spans="2:29">
      <c r="B251" s="420"/>
      <c r="C251" s="420"/>
      <c r="D251" s="420"/>
      <c r="E251" s="420"/>
      <c r="F251" s="421"/>
      <c r="G251" s="421"/>
      <c r="H251" s="420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  <c r="AA251" s="420"/>
      <c r="AB251" s="420"/>
      <c r="AC251" s="420"/>
    </row>
    <row r="252" spans="2:29">
      <c r="B252" s="420"/>
      <c r="C252" s="420"/>
      <c r="D252" s="420"/>
      <c r="E252" s="420"/>
      <c r="F252" s="421"/>
      <c r="G252" s="421"/>
      <c r="H252" s="420"/>
      <c r="I252" s="420"/>
      <c r="J252" s="420"/>
      <c r="K252" s="420"/>
      <c r="L252" s="420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  <c r="Z252" s="420"/>
      <c r="AA252" s="420"/>
      <c r="AB252" s="420"/>
      <c r="AC252" s="420"/>
    </row>
    <row r="253" spans="2:29">
      <c r="B253" s="420"/>
      <c r="C253" s="420"/>
      <c r="D253" s="420"/>
      <c r="E253" s="420"/>
      <c r="F253" s="421"/>
      <c r="G253" s="421"/>
      <c r="H253" s="420"/>
      <c r="I253" s="420"/>
      <c r="J253" s="420"/>
      <c r="K253" s="420"/>
      <c r="L253" s="420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  <c r="Z253" s="420"/>
      <c r="AA253" s="420"/>
      <c r="AB253" s="420"/>
      <c r="AC253" s="420"/>
    </row>
    <row r="254" spans="2:29">
      <c r="B254" s="420"/>
      <c r="C254" s="420"/>
      <c r="D254" s="420"/>
      <c r="E254" s="420"/>
      <c r="F254" s="421"/>
      <c r="G254" s="421"/>
      <c r="H254" s="420"/>
      <c r="I254" s="420"/>
      <c r="J254" s="420"/>
      <c r="K254" s="420"/>
      <c r="L254" s="420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  <c r="Z254" s="420"/>
      <c r="AA254" s="420"/>
      <c r="AB254" s="420"/>
      <c r="AC254" s="420"/>
    </row>
    <row r="255" spans="2:29">
      <c r="B255" s="420"/>
      <c r="C255" s="420"/>
      <c r="D255" s="420"/>
      <c r="E255" s="420"/>
      <c r="F255" s="421"/>
      <c r="G255" s="421"/>
      <c r="H255" s="420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  <c r="Z255" s="420"/>
      <c r="AA255" s="420"/>
      <c r="AB255" s="420"/>
      <c r="AC255" s="420"/>
    </row>
    <row r="256" spans="2:29">
      <c r="B256" s="420"/>
      <c r="C256" s="420"/>
      <c r="D256" s="420"/>
      <c r="E256" s="420"/>
      <c r="F256" s="421"/>
      <c r="G256" s="421"/>
      <c r="H256" s="420"/>
      <c r="I256" s="420"/>
      <c r="J256" s="420"/>
      <c r="K256" s="420"/>
      <c r="L256" s="420"/>
      <c r="M256" s="420"/>
      <c r="N256" s="420"/>
      <c r="O256" s="420"/>
      <c r="P256" s="420"/>
      <c r="Q256" s="420"/>
      <c r="R256" s="420"/>
      <c r="S256" s="420"/>
      <c r="T256" s="420"/>
      <c r="U256" s="420"/>
      <c r="V256" s="420"/>
      <c r="W256" s="420"/>
      <c r="X256" s="420"/>
      <c r="Y256" s="420"/>
      <c r="Z256" s="420"/>
      <c r="AA256" s="420"/>
      <c r="AB256" s="420"/>
      <c r="AC256" s="420"/>
    </row>
    <row r="257" spans="2:29">
      <c r="B257" s="420"/>
      <c r="C257" s="420"/>
      <c r="D257" s="420"/>
      <c r="E257" s="420"/>
      <c r="F257" s="421"/>
      <c r="G257" s="421"/>
      <c r="H257" s="420"/>
      <c r="I257" s="420"/>
      <c r="J257" s="420"/>
      <c r="K257" s="420"/>
      <c r="L257" s="420"/>
      <c r="M257" s="420"/>
      <c r="N257" s="420"/>
      <c r="O257" s="420"/>
      <c r="P257" s="420"/>
      <c r="Q257" s="420"/>
      <c r="R257" s="420"/>
      <c r="S257" s="420"/>
      <c r="T257" s="420"/>
      <c r="U257" s="420"/>
      <c r="V257" s="420"/>
      <c r="W257" s="420"/>
      <c r="X257" s="420"/>
      <c r="Y257" s="420"/>
      <c r="Z257" s="420"/>
      <c r="AA257" s="420"/>
      <c r="AB257" s="420"/>
      <c r="AC257" s="420"/>
    </row>
    <row r="258" spans="2:29">
      <c r="B258" s="420"/>
      <c r="C258" s="420"/>
      <c r="D258" s="420"/>
      <c r="E258" s="420"/>
      <c r="F258" s="421"/>
      <c r="G258" s="421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420"/>
      <c r="T258" s="420"/>
      <c r="U258" s="420"/>
      <c r="V258" s="420"/>
      <c r="W258" s="420"/>
      <c r="X258" s="420"/>
      <c r="Y258" s="420"/>
      <c r="Z258" s="420"/>
      <c r="AA258" s="420"/>
      <c r="AB258" s="420"/>
      <c r="AC258" s="420"/>
    </row>
    <row r="259" spans="2:29">
      <c r="B259" s="420"/>
      <c r="C259" s="420"/>
      <c r="D259" s="420"/>
      <c r="E259" s="420"/>
      <c r="F259" s="421"/>
      <c r="G259" s="421"/>
      <c r="H259" s="420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20"/>
      <c r="X259" s="420"/>
      <c r="Y259" s="420"/>
      <c r="Z259" s="420"/>
      <c r="AA259" s="420"/>
      <c r="AB259" s="420"/>
      <c r="AC259" s="420"/>
    </row>
    <row r="260" spans="2:29">
      <c r="B260" s="420"/>
      <c r="C260" s="420"/>
      <c r="D260" s="420"/>
      <c r="E260" s="420"/>
      <c r="F260" s="421"/>
      <c r="G260" s="421"/>
      <c r="H260" s="420"/>
      <c r="I260" s="420"/>
      <c r="J260" s="420"/>
      <c r="K260" s="420"/>
      <c r="L260" s="420"/>
      <c r="M260" s="420"/>
      <c r="N260" s="420"/>
      <c r="O260" s="420"/>
      <c r="P260" s="420"/>
      <c r="Q260" s="420"/>
      <c r="R260" s="420"/>
      <c r="S260" s="420"/>
      <c r="T260" s="420"/>
      <c r="U260" s="420"/>
      <c r="V260" s="420"/>
      <c r="W260" s="420"/>
      <c r="X260" s="420"/>
      <c r="Y260" s="420"/>
      <c r="Z260" s="420"/>
      <c r="AA260" s="420"/>
      <c r="AB260" s="420"/>
      <c r="AC260" s="420"/>
    </row>
    <row r="261" spans="2:29">
      <c r="B261" s="420"/>
      <c r="C261" s="420"/>
      <c r="D261" s="420"/>
      <c r="E261" s="420"/>
      <c r="F261" s="421"/>
      <c r="G261" s="421"/>
      <c r="H261" s="420"/>
      <c r="I261" s="420"/>
      <c r="J261" s="420"/>
      <c r="K261" s="420"/>
      <c r="L261" s="420"/>
      <c r="M261" s="420"/>
      <c r="N261" s="420"/>
      <c r="O261" s="420"/>
      <c r="P261" s="420"/>
      <c r="Q261" s="420"/>
      <c r="R261" s="420"/>
      <c r="S261" s="420"/>
      <c r="T261" s="420"/>
      <c r="U261" s="420"/>
      <c r="V261" s="420"/>
      <c r="W261" s="420"/>
      <c r="X261" s="420"/>
      <c r="Y261" s="420"/>
      <c r="Z261" s="420"/>
      <c r="AA261" s="420"/>
      <c r="AB261" s="420"/>
      <c r="AC261" s="420"/>
    </row>
    <row r="262" spans="2:29">
      <c r="B262" s="420"/>
      <c r="C262" s="420"/>
      <c r="D262" s="420"/>
      <c r="E262" s="420"/>
      <c r="F262" s="421"/>
      <c r="G262" s="421"/>
      <c r="H262" s="420"/>
      <c r="I262" s="420"/>
      <c r="J262" s="420"/>
      <c r="K262" s="420"/>
      <c r="L262" s="420"/>
      <c r="M262" s="420"/>
      <c r="N262" s="420"/>
      <c r="O262" s="420"/>
      <c r="P262" s="420"/>
      <c r="Q262" s="420"/>
      <c r="R262" s="420"/>
      <c r="S262" s="420"/>
      <c r="T262" s="420"/>
      <c r="U262" s="420"/>
      <c r="V262" s="420"/>
      <c r="W262" s="420"/>
      <c r="X262" s="420"/>
      <c r="Y262" s="420"/>
      <c r="Z262" s="420"/>
      <c r="AA262" s="420"/>
      <c r="AB262" s="420"/>
      <c r="AC262" s="420"/>
    </row>
    <row r="263" spans="2:29">
      <c r="B263" s="420"/>
      <c r="C263" s="420"/>
      <c r="D263" s="420"/>
      <c r="E263" s="420"/>
      <c r="F263" s="421"/>
      <c r="G263" s="421"/>
      <c r="H263" s="420"/>
      <c r="I263" s="420"/>
      <c r="J263" s="420"/>
      <c r="K263" s="420"/>
      <c r="L263" s="420"/>
      <c r="M263" s="420"/>
      <c r="N263" s="420"/>
      <c r="O263" s="420"/>
      <c r="P263" s="420"/>
      <c r="Q263" s="420"/>
      <c r="R263" s="420"/>
      <c r="S263" s="420"/>
      <c r="T263" s="420"/>
      <c r="U263" s="420"/>
      <c r="V263" s="420"/>
      <c r="W263" s="420"/>
      <c r="X263" s="420"/>
      <c r="Y263" s="420"/>
      <c r="Z263" s="420"/>
      <c r="AA263" s="420"/>
      <c r="AB263" s="420"/>
      <c r="AC263" s="420"/>
    </row>
    <row r="264" spans="2:29">
      <c r="B264" s="420"/>
      <c r="C264" s="420"/>
      <c r="D264" s="420"/>
      <c r="E264" s="420"/>
      <c r="F264" s="421"/>
      <c r="G264" s="421"/>
      <c r="H264" s="420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0"/>
      <c r="Z264" s="420"/>
      <c r="AA264" s="420"/>
      <c r="AB264" s="420"/>
      <c r="AC264" s="420"/>
    </row>
    <row r="265" spans="2:29">
      <c r="B265" s="420"/>
      <c r="C265" s="420"/>
      <c r="D265" s="420"/>
      <c r="E265" s="420"/>
      <c r="F265" s="421"/>
      <c r="G265" s="421"/>
      <c r="H265" s="420"/>
      <c r="I265" s="420"/>
      <c r="J265" s="420"/>
      <c r="K265" s="420"/>
      <c r="L265" s="420"/>
      <c r="M265" s="420"/>
      <c r="N265" s="420"/>
      <c r="O265" s="420"/>
      <c r="P265" s="420"/>
      <c r="Q265" s="420"/>
      <c r="R265" s="420"/>
      <c r="S265" s="420"/>
      <c r="T265" s="420"/>
      <c r="U265" s="420"/>
      <c r="V265" s="420"/>
      <c r="W265" s="420"/>
      <c r="X265" s="420"/>
      <c r="Y265" s="420"/>
      <c r="Z265" s="420"/>
      <c r="AA265" s="420"/>
      <c r="AB265" s="420"/>
      <c r="AC265" s="420"/>
    </row>
    <row r="266" spans="2:29">
      <c r="B266" s="420"/>
      <c r="C266" s="420"/>
      <c r="D266" s="420"/>
      <c r="E266" s="420"/>
      <c r="F266" s="421"/>
      <c r="G266" s="421"/>
      <c r="H266" s="420"/>
      <c r="I266" s="420"/>
      <c r="J266" s="420"/>
      <c r="K266" s="420"/>
      <c r="L266" s="420"/>
      <c r="M266" s="420"/>
      <c r="N266" s="420"/>
      <c r="O266" s="420"/>
      <c r="P266" s="420"/>
      <c r="Q266" s="420"/>
      <c r="R266" s="420"/>
      <c r="S266" s="420"/>
      <c r="T266" s="420"/>
      <c r="U266" s="420"/>
      <c r="V266" s="420"/>
      <c r="W266" s="420"/>
      <c r="X266" s="420"/>
      <c r="Y266" s="420"/>
      <c r="Z266" s="420"/>
      <c r="AA266" s="420"/>
      <c r="AB266" s="420"/>
      <c r="AC266" s="420"/>
    </row>
    <row r="267" spans="2:29">
      <c r="B267" s="420"/>
      <c r="C267" s="420"/>
      <c r="D267" s="420"/>
      <c r="E267" s="420"/>
      <c r="F267" s="421"/>
      <c r="G267" s="421"/>
      <c r="H267" s="420"/>
      <c r="I267" s="420"/>
      <c r="J267" s="420"/>
      <c r="K267" s="420"/>
      <c r="L267" s="420"/>
      <c r="M267" s="420"/>
      <c r="N267" s="420"/>
      <c r="O267" s="420"/>
      <c r="P267" s="420"/>
      <c r="Q267" s="420"/>
      <c r="R267" s="420"/>
      <c r="S267" s="420"/>
      <c r="T267" s="420"/>
      <c r="U267" s="420"/>
      <c r="V267" s="420"/>
      <c r="W267" s="420"/>
      <c r="X267" s="420"/>
      <c r="Y267" s="420"/>
      <c r="Z267" s="420"/>
      <c r="AA267" s="420"/>
      <c r="AB267" s="420"/>
      <c r="AC267" s="420"/>
    </row>
    <row r="268" spans="2:29">
      <c r="B268" s="420"/>
      <c r="C268" s="420"/>
      <c r="D268" s="420"/>
      <c r="E268" s="420"/>
      <c r="F268" s="421"/>
      <c r="G268" s="421"/>
      <c r="H268" s="420"/>
      <c r="I268" s="420"/>
      <c r="J268" s="420"/>
      <c r="K268" s="420"/>
      <c r="L268" s="420"/>
      <c r="M268" s="420"/>
      <c r="N268" s="420"/>
      <c r="O268" s="420"/>
      <c r="P268" s="420"/>
      <c r="Q268" s="420"/>
      <c r="R268" s="420"/>
      <c r="S268" s="420"/>
      <c r="T268" s="420"/>
      <c r="U268" s="420"/>
      <c r="V268" s="420"/>
      <c r="W268" s="420"/>
      <c r="X268" s="420"/>
      <c r="Y268" s="420"/>
      <c r="Z268" s="420"/>
      <c r="AA268" s="420"/>
      <c r="AB268" s="420"/>
      <c r="AC268" s="420"/>
    </row>
    <row r="269" spans="2:29">
      <c r="B269" s="420"/>
      <c r="C269" s="420"/>
      <c r="D269" s="420"/>
      <c r="E269" s="420"/>
      <c r="F269" s="421"/>
      <c r="G269" s="421"/>
      <c r="H269" s="420"/>
      <c r="I269" s="420"/>
      <c r="J269" s="420"/>
      <c r="K269" s="420"/>
      <c r="L269" s="420"/>
      <c r="M269" s="420"/>
      <c r="N269" s="420"/>
      <c r="O269" s="420"/>
      <c r="P269" s="420"/>
      <c r="Q269" s="420"/>
      <c r="R269" s="420"/>
      <c r="S269" s="420"/>
      <c r="T269" s="420"/>
      <c r="U269" s="420"/>
      <c r="V269" s="420"/>
      <c r="W269" s="420"/>
      <c r="X269" s="420"/>
      <c r="Y269" s="420"/>
      <c r="Z269" s="420"/>
      <c r="AA269" s="420"/>
      <c r="AB269" s="420"/>
      <c r="AC269" s="420"/>
    </row>
    <row r="270" spans="2:29">
      <c r="B270" s="420"/>
      <c r="C270" s="420"/>
      <c r="D270" s="420"/>
      <c r="E270" s="420"/>
      <c r="F270" s="421"/>
      <c r="G270" s="421"/>
      <c r="H270" s="420"/>
      <c r="I270" s="420"/>
      <c r="J270" s="420"/>
      <c r="K270" s="420"/>
      <c r="L270" s="420"/>
      <c r="M270" s="420"/>
      <c r="N270" s="420"/>
      <c r="O270" s="420"/>
      <c r="P270" s="420"/>
      <c r="Q270" s="420"/>
      <c r="R270" s="420"/>
      <c r="S270" s="420"/>
      <c r="T270" s="420"/>
      <c r="U270" s="420"/>
      <c r="V270" s="420"/>
      <c r="W270" s="420"/>
      <c r="X270" s="420"/>
      <c r="Y270" s="420"/>
      <c r="Z270" s="420"/>
      <c r="AA270" s="420"/>
      <c r="AB270" s="420"/>
      <c r="AC270" s="420"/>
    </row>
    <row r="271" spans="2:29">
      <c r="B271" s="420"/>
      <c r="C271" s="420"/>
      <c r="D271" s="420"/>
      <c r="E271" s="420"/>
      <c r="F271" s="421"/>
      <c r="G271" s="421"/>
      <c r="H271" s="420"/>
      <c r="I271" s="420"/>
      <c r="J271" s="420"/>
      <c r="K271" s="420"/>
      <c r="L271" s="420"/>
      <c r="M271" s="420"/>
      <c r="N271" s="420"/>
      <c r="O271" s="420"/>
      <c r="P271" s="420"/>
      <c r="Q271" s="420"/>
      <c r="R271" s="420"/>
      <c r="S271" s="420"/>
      <c r="T271" s="420"/>
      <c r="U271" s="420"/>
      <c r="V271" s="420"/>
      <c r="W271" s="420"/>
      <c r="X271" s="420"/>
      <c r="Y271" s="420"/>
      <c r="Z271" s="420"/>
      <c r="AA271" s="420"/>
      <c r="AB271" s="420"/>
      <c r="AC271" s="420"/>
    </row>
    <row r="272" spans="2:29">
      <c r="B272" s="420"/>
      <c r="C272" s="420"/>
      <c r="D272" s="420"/>
      <c r="E272" s="420"/>
      <c r="F272" s="421"/>
      <c r="G272" s="421"/>
      <c r="H272" s="420"/>
      <c r="I272" s="420"/>
      <c r="J272" s="420"/>
      <c r="K272" s="420"/>
      <c r="L272" s="420"/>
      <c r="M272" s="420"/>
      <c r="N272" s="420"/>
      <c r="O272" s="420"/>
      <c r="P272" s="420"/>
      <c r="Q272" s="420"/>
      <c r="R272" s="420"/>
      <c r="S272" s="420"/>
      <c r="T272" s="420"/>
      <c r="U272" s="420"/>
      <c r="V272" s="420"/>
      <c r="W272" s="420"/>
      <c r="X272" s="420"/>
      <c r="Y272" s="420"/>
      <c r="Z272" s="420"/>
      <c r="AA272" s="420"/>
      <c r="AB272" s="420"/>
      <c r="AC272" s="420"/>
    </row>
    <row r="273" spans="2:29">
      <c r="B273" s="420"/>
      <c r="C273" s="420"/>
      <c r="D273" s="420"/>
      <c r="E273" s="420"/>
      <c r="F273" s="421"/>
      <c r="G273" s="421"/>
      <c r="H273" s="420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420"/>
      <c r="T273" s="420"/>
      <c r="U273" s="420"/>
      <c r="V273" s="420"/>
      <c r="W273" s="420"/>
      <c r="X273" s="420"/>
      <c r="Y273" s="420"/>
      <c r="Z273" s="420"/>
      <c r="AA273" s="420"/>
      <c r="AB273" s="420"/>
      <c r="AC273" s="420"/>
    </row>
    <row r="274" spans="2:29">
      <c r="B274" s="420"/>
      <c r="C274" s="420"/>
      <c r="D274" s="420"/>
      <c r="E274" s="420"/>
      <c r="F274" s="421"/>
      <c r="G274" s="421"/>
      <c r="H274" s="420"/>
      <c r="I274" s="420"/>
      <c r="J274" s="420"/>
      <c r="K274" s="420"/>
      <c r="L274" s="420"/>
      <c r="M274" s="420"/>
      <c r="N274" s="420"/>
      <c r="O274" s="420"/>
      <c r="P274" s="420"/>
      <c r="Q274" s="420"/>
      <c r="R274" s="420"/>
      <c r="S274" s="420"/>
      <c r="T274" s="420"/>
      <c r="U274" s="420"/>
      <c r="V274" s="420"/>
      <c r="W274" s="420"/>
      <c r="X274" s="420"/>
      <c r="Y274" s="420"/>
      <c r="Z274" s="420"/>
      <c r="AA274" s="420"/>
      <c r="AB274" s="420"/>
      <c r="AC274" s="420"/>
    </row>
    <row r="275" spans="2:29">
      <c r="B275" s="420"/>
      <c r="C275" s="420"/>
      <c r="D275" s="420"/>
      <c r="E275" s="420"/>
      <c r="F275" s="421"/>
      <c r="G275" s="421"/>
      <c r="H275" s="420"/>
      <c r="I275" s="420"/>
      <c r="J275" s="420"/>
      <c r="K275" s="420"/>
      <c r="L275" s="420"/>
      <c r="M275" s="420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0"/>
      <c r="Y275" s="420"/>
      <c r="Z275" s="420"/>
      <c r="AA275" s="420"/>
      <c r="AB275" s="420"/>
      <c r="AC275" s="420"/>
    </row>
    <row r="276" spans="2:29">
      <c r="B276" s="420"/>
      <c r="C276" s="420"/>
      <c r="D276" s="420"/>
      <c r="E276" s="420"/>
      <c r="F276" s="421"/>
      <c r="G276" s="421"/>
      <c r="H276" s="420"/>
      <c r="I276" s="420"/>
      <c r="J276" s="420"/>
      <c r="K276" s="420"/>
      <c r="L276" s="420"/>
      <c r="M276" s="420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0"/>
      <c r="Y276" s="420"/>
      <c r="Z276" s="420"/>
      <c r="AA276" s="420"/>
      <c r="AB276" s="420"/>
      <c r="AC276" s="420"/>
    </row>
    <row r="277" spans="2:29">
      <c r="B277" s="420"/>
      <c r="C277" s="420"/>
      <c r="D277" s="420"/>
      <c r="E277" s="420"/>
      <c r="F277" s="421"/>
      <c r="G277" s="421"/>
      <c r="H277" s="420"/>
      <c r="I277" s="420"/>
      <c r="J277" s="420"/>
      <c r="K277" s="420"/>
      <c r="L277" s="420"/>
      <c r="M277" s="420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0"/>
      <c r="Y277" s="420"/>
      <c r="Z277" s="420"/>
      <c r="AA277" s="420"/>
      <c r="AB277" s="420"/>
      <c r="AC277" s="420"/>
    </row>
    <row r="278" spans="2:29">
      <c r="B278" s="420"/>
      <c r="C278" s="420"/>
      <c r="D278" s="420"/>
      <c r="E278" s="420"/>
      <c r="F278" s="421"/>
      <c r="G278" s="421"/>
      <c r="H278" s="420"/>
      <c r="I278" s="420"/>
      <c r="J278" s="420"/>
      <c r="K278" s="420"/>
      <c r="L278" s="420"/>
      <c r="M278" s="420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0"/>
      <c r="Y278" s="420"/>
      <c r="Z278" s="420"/>
      <c r="AA278" s="420"/>
      <c r="AB278" s="420"/>
      <c r="AC278" s="420"/>
    </row>
    <row r="279" spans="2:29">
      <c r="B279" s="420"/>
      <c r="C279" s="420"/>
      <c r="D279" s="420"/>
      <c r="E279" s="420"/>
      <c r="F279" s="421"/>
      <c r="G279" s="421"/>
      <c r="H279" s="420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420"/>
      <c r="T279" s="420"/>
      <c r="U279" s="420"/>
      <c r="V279" s="420"/>
      <c r="W279" s="420"/>
      <c r="X279" s="420"/>
      <c r="Y279" s="420"/>
      <c r="Z279" s="420"/>
      <c r="AA279" s="420"/>
      <c r="AB279" s="420"/>
      <c r="AC279" s="420"/>
    </row>
    <row r="280" spans="2:29">
      <c r="B280" s="420"/>
      <c r="C280" s="420"/>
      <c r="D280" s="420"/>
      <c r="E280" s="420"/>
      <c r="F280" s="421"/>
      <c r="G280" s="421"/>
      <c r="H280" s="420"/>
      <c r="I280" s="420"/>
      <c r="J280" s="420"/>
      <c r="K280" s="420"/>
      <c r="L280" s="420"/>
      <c r="M280" s="420"/>
      <c r="N280" s="420"/>
      <c r="O280" s="420"/>
      <c r="P280" s="420"/>
      <c r="Q280" s="420"/>
      <c r="R280" s="420"/>
      <c r="S280" s="420"/>
      <c r="T280" s="420"/>
      <c r="U280" s="420"/>
      <c r="V280" s="420"/>
      <c r="W280" s="420"/>
      <c r="X280" s="420"/>
      <c r="Y280" s="420"/>
      <c r="Z280" s="420"/>
      <c r="AA280" s="420"/>
      <c r="AB280" s="420"/>
      <c r="AC280" s="420"/>
    </row>
    <row r="281" spans="2:29">
      <c r="B281" s="420"/>
      <c r="C281" s="420"/>
      <c r="D281" s="420"/>
      <c r="E281" s="420"/>
      <c r="F281" s="421"/>
      <c r="G281" s="421"/>
      <c r="H281" s="420"/>
      <c r="I281" s="420"/>
      <c r="J281" s="420"/>
      <c r="K281" s="420"/>
      <c r="L281" s="420"/>
      <c r="M281" s="420"/>
      <c r="N281" s="420"/>
      <c r="O281" s="420"/>
      <c r="P281" s="420"/>
      <c r="Q281" s="420"/>
      <c r="R281" s="420"/>
      <c r="S281" s="420"/>
      <c r="T281" s="420"/>
      <c r="U281" s="420"/>
      <c r="V281" s="420"/>
      <c r="W281" s="420"/>
      <c r="X281" s="420"/>
      <c r="Y281" s="420"/>
      <c r="Z281" s="420"/>
      <c r="AA281" s="420"/>
      <c r="AB281" s="420"/>
      <c r="AC281" s="420"/>
    </row>
    <row r="282" spans="2:29">
      <c r="B282" s="420"/>
      <c r="C282" s="420"/>
      <c r="D282" s="420"/>
      <c r="E282" s="420"/>
      <c r="F282" s="421"/>
      <c r="G282" s="421"/>
      <c r="H282" s="420"/>
      <c r="I282" s="420"/>
      <c r="J282" s="420"/>
      <c r="K282" s="420"/>
      <c r="L282" s="420"/>
      <c r="M282" s="420"/>
      <c r="N282" s="420"/>
      <c r="O282" s="420"/>
      <c r="P282" s="420"/>
      <c r="Q282" s="420"/>
      <c r="R282" s="420"/>
      <c r="S282" s="420"/>
      <c r="T282" s="420"/>
      <c r="U282" s="420"/>
      <c r="V282" s="420"/>
      <c r="W282" s="420"/>
      <c r="X282" s="420"/>
      <c r="Y282" s="420"/>
      <c r="Z282" s="420"/>
      <c r="AA282" s="420"/>
      <c r="AB282" s="420"/>
      <c r="AC282" s="420"/>
    </row>
    <row r="283" spans="2:29">
      <c r="B283" s="420"/>
      <c r="C283" s="420"/>
      <c r="D283" s="420"/>
      <c r="E283" s="420"/>
      <c r="F283" s="421"/>
      <c r="G283" s="421"/>
      <c r="H283" s="420"/>
      <c r="I283" s="420"/>
      <c r="J283" s="420"/>
      <c r="K283" s="420"/>
      <c r="L283" s="420"/>
      <c r="M283" s="420"/>
      <c r="N283" s="420"/>
      <c r="O283" s="420"/>
      <c r="P283" s="420"/>
      <c r="Q283" s="420"/>
      <c r="R283" s="420"/>
      <c r="S283" s="420"/>
      <c r="T283" s="420"/>
      <c r="U283" s="420"/>
      <c r="V283" s="420"/>
      <c r="W283" s="420"/>
      <c r="X283" s="420"/>
      <c r="Y283" s="420"/>
      <c r="Z283" s="420"/>
      <c r="AA283" s="420"/>
      <c r="AB283" s="420"/>
      <c r="AC283" s="420"/>
    </row>
    <row r="284" spans="2:29">
      <c r="B284" s="420"/>
      <c r="C284" s="420"/>
      <c r="D284" s="420"/>
      <c r="E284" s="420"/>
      <c r="F284" s="421"/>
      <c r="G284" s="421"/>
      <c r="H284" s="420"/>
      <c r="I284" s="420"/>
      <c r="J284" s="420"/>
      <c r="K284" s="420"/>
      <c r="L284" s="420"/>
      <c r="M284" s="420"/>
      <c r="N284" s="420"/>
      <c r="O284" s="420"/>
      <c r="P284" s="420"/>
      <c r="Q284" s="420"/>
      <c r="R284" s="420"/>
      <c r="S284" s="420"/>
      <c r="T284" s="420"/>
      <c r="U284" s="420"/>
      <c r="V284" s="420"/>
      <c r="W284" s="420"/>
      <c r="X284" s="420"/>
      <c r="Y284" s="420"/>
      <c r="Z284" s="420"/>
      <c r="AA284" s="420"/>
      <c r="AB284" s="420"/>
      <c r="AC284" s="420"/>
    </row>
    <row r="285" spans="2:29">
      <c r="B285" s="420"/>
      <c r="C285" s="420"/>
      <c r="D285" s="420"/>
      <c r="E285" s="420"/>
      <c r="F285" s="421"/>
      <c r="G285" s="421"/>
      <c r="H285" s="420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  <c r="Z285" s="420"/>
      <c r="AA285" s="420"/>
      <c r="AB285" s="420"/>
      <c r="AC285" s="420"/>
    </row>
    <row r="286" spans="2:29">
      <c r="B286" s="420"/>
      <c r="C286" s="420"/>
      <c r="D286" s="420"/>
      <c r="E286" s="420"/>
      <c r="F286" s="421"/>
      <c r="G286" s="421"/>
      <c r="H286" s="420"/>
      <c r="I286" s="420"/>
      <c r="J286" s="420"/>
      <c r="K286" s="420"/>
      <c r="L286" s="420"/>
      <c r="M286" s="420"/>
      <c r="N286" s="420"/>
      <c r="O286" s="420"/>
      <c r="P286" s="420"/>
      <c r="Q286" s="420"/>
      <c r="R286" s="420"/>
      <c r="S286" s="420"/>
      <c r="T286" s="420"/>
      <c r="U286" s="420"/>
      <c r="V286" s="420"/>
      <c r="W286" s="420"/>
      <c r="X286" s="420"/>
      <c r="Y286" s="420"/>
      <c r="Z286" s="420"/>
      <c r="AA286" s="420"/>
      <c r="AB286" s="420"/>
      <c r="AC286" s="420"/>
    </row>
    <row r="287" spans="2:29">
      <c r="B287" s="420"/>
      <c r="C287" s="420"/>
      <c r="D287" s="420"/>
      <c r="E287" s="420"/>
      <c r="F287" s="421"/>
      <c r="G287" s="421"/>
      <c r="H287" s="420"/>
      <c r="I287" s="420"/>
      <c r="J287" s="420"/>
      <c r="K287" s="420"/>
      <c r="L287" s="420"/>
      <c r="M287" s="420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  <c r="Z287" s="420"/>
      <c r="AA287" s="420"/>
      <c r="AB287" s="420"/>
      <c r="AC287" s="420"/>
    </row>
    <row r="288" spans="2:29">
      <c r="B288" s="420"/>
      <c r="C288" s="420"/>
      <c r="D288" s="420"/>
      <c r="E288" s="420"/>
      <c r="F288" s="421"/>
      <c r="G288" s="421"/>
      <c r="H288" s="420"/>
      <c r="I288" s="420"/>
      <c r="J288" s="420"/>
      <c r="K288" s="420"/>
      <c r="L288" s="420"/>
      <c r="M288" s="420"/>
      <c r="N288" s="420"/>
      <c r="O288" s="420"/>
      <c r="P288" s="420"/>
      <c r="Q288" s="420"/>
      <c r="R288" s="420"/>
      <c r="S288" s="420"/>
      <c r="T288" s="420"/>
      <c r="U288" s="420"/>
      <c r="V288" s="420"/>
      <c r="W288" s="420"/>
      <c r="X288" s="420"/>
      <c r="Y288" s="420"/>
      <c r="Z288" s="420"/>
      <c r="AA288" s="420"/>
      <c r="AB288" s="420"/>
      <c r="AC288" s="420"/>
    </row>
    <row r="289" spans="2:29">
      <c r="B289" s="420"/>
      <c r="C289" s="420"/>
      <c r="D289" s="420"/>
      <c r="E289" s="420"/>
      <c r="F289" s="421"/>
      <c r="G289" s="421"/>
      <c r="H289" s="420"/>
      <c r="I289" s="420"/>
      <c r="J289" s="420"/>
      <c r="K289" s="420"/>
      <c r="L289" s="420"/>
      <c r="M289" s="420"/>
      <c r="N289" s="420"/>
      <c r="O289" s="420"/>
      <c r="P289" s="420"/>
      <c r="Q289" s="420"/>
      <c r="R289" s="420"/>
      <c r="S289" s="420"/>
      <c r="T289" s="420"/>
      <c r="U289" s="420"/>
      <c r="V289" s="420"/>
      <c r="W289" s="420"/>
      <c r="X289" s="420"/>
      <c r="Y289" s="420"/>
      <c r="Z289" s="420"/>
      <c r="AA289" s="420"/>
      <c r="AB289" s="420"/>
      <c r="AC289" s="420"/>
    </row>
    <row r="290" spans="2:29">
      <c r="B290" s="420"/>
      <c r="C290" s="420"/>
      <c r="D290" s="420"/>
      <c r="E290" s="420"/>
      <c r="F290" s="421"/>
      <c r="G290" s="421"/>
      <c r="H290" s="420"/>
      <c r="I290" s="420"/>
      <c r="J290" s="420"/>
      <c r="K290" s="420"/>
      <c r="L290" s="420"/>
      <c r="M290" s="420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  <c r="Z290" s="420"/>
      <c r="AA290" s="420"/>
      <c r="AB290" s="420"/>
      <c r="AC290" s="420"/>
    </row>
    <row r="291" spans="2:29">
      <c r="B291" s="420"/>
      <c r="C291" s="420"/>
      <c r="D291" s="420"/>
      <c r="E291" s="420"/>
      <c r="F291" s="421"/>
      <c r="G291" s="421"/>
      <c r="H291" s="420"/>
      <c r="I291" s="420"/>
      <c r="J291" s="420"/>
      <c r="K291" s="420"/>
      <c r="L291" s="420"/>
      <c r="M291" s="420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  <c r="Z291" s="420"/>
      <c r="AA291" s="420"/>
      <c r="AB291" s="420"/>
      <c r="AC291" s="420"/>
    </row>
    <row r="292" spans="2:29">
      <c r="B292" s="420"/>
      <c r="C292" s="420"/>
      <c r="D292" s="420"/>
      <c r="E292" s="420"/>
      <c r="F292" s="421"/>
      <c r="G292" s="421"/>
      <c r="H292" s="420"/>
      <c r="I292" s="420"/>
      <c r="J292" s="420"/>
      <c r="K292" s="420"/>
      <c r="L292" s="420"/>
      <c r="M292" s="420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  <c r="Z292" s="420"/>
      <c r="AA292" s="420"/>
      <c r="AB292" s="420"/>
      <c r="AC292" s="420"/>
    </row>
    <row r="293" spans="2:29">
      <c r="B293" s="420"/>
      <c r="C293" s="420"/>
      <c r="D293" s="420"/>
      <c r="E293" s="420"/>
      <c r="F293" s="421"/>
      <c r="G293" s="421"/>
      <c r="H293" s="420"/>
      <c r="I293" s="420"/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  <c r="Z293" s="420"/>
      <c r="AA293" s="420"/>
      <c r="AB293" s="420"/>
      <c r="AC293" s="420"/>
    </row>
    <row r="294" spans="2:29">
      <c r="B294" s="420"/>
      <c r="C294" s="420"/>
      <c r="D294" s="420"/>
      <c r="E294" s="420"/>
      <c r="F294" s="421"/>
      <c r="G294" s="421"/>
      <c r="H294" s="420"/>
      <c r="I294" s="420"/>
      <c r="J294" s="420"/>
      <c r="K294" s="420"/>
      <c r="L294" s="420"/>
      <c r="M294" s="420"/>
      <c r="N294" s="420"/>
      <c r="O294" s="420"/>
      <c r="P294" s="420"/>
      <c r="Q294" s="420"/>
      <c r="R294" s="420"/>
      <c r="S294" s="420"/>
      <c r="T294" s="420"/>
      <c r="U294" s="420"/>
      <c r="V294" s="420"/>
      <c r="W294" s="420"/>
      <c r="X294" s="420"/>
      <c r="Y294" s="420"/>
      <c r="Z294" s="420"/>
      <c r="AA294" s="420"/>
      <c r="AB294" s="420"/>
      <c r="AC294" s="420"/>
    </row>
    <row r="295" spans="2:29">
      <c r="B295" s="420"/>
      <c r="C295" s="420"/>
      <c r="D295" s="420"/>
      <c r="E295" s="420"/>
      <c r="F295" s="421"/>
      <c r="G295" s="421"/>
      <c r="H295" s="420"/>
      <c r="I295" s="420"/>
      <c r="J295" s="420"/>
      <c r="K295" s="420"/>
      <c r="L295" s="420"/>
      <c r="M295" s="420"/>
      <c r="N295" s="420"/>
      <c r="O295" s="420"/>
      <c r="P295" s="420"/>
      <c r="Q295" s="420"/>
      <c r="R295" s="420"/>
      <c r="S295" s="420"/>
      <c r="T295" s="420"/>
      <c r="U295" s="420"/>
      <c r="V295" s="420"/>
      <c r="W295" s="420"/>
      <c r="X295" s="420"/>
      <c r="Y295" s="420"/>
      <c r="Z295" s="420"/>
      <c r="AA295" s="420"/>
      <c r="AB295" s="420"/>
      <c r="AC295" s="420"/>
    </row>
    <row r="296" spans="2:29">
      <c r="B296" s="420"/>
      <c r="C296" s="420"/>
      <c r="D296" s="420"/>
      <c r="E296" s="420"/>
      <c r="F296" s="421"/>
      <c r="G296" s="421"/>
      <c r="H296" s="420"/>
      <c r="I296" s="420"/>
      <c r="J296" s="420"/>
      <c r="K296" s="420"/>
      <c r="L296" s="420"/>
      <c r="M296" s="420"/>
      <c r="N296" s="420"/>
      <c r="O296" s="420"/>
      <c r="P296" s="420"/>
      <c r="Q296" s="420"/>
      <c r="R296" s="420"/>
      <c r="S296" s="420"/>
      <c r="T296" s="420"/>
      <c r="U296" s="420"/>
      <c r="V296" s="420"/>
      <c r="W296" s="420"/>
      <c r="X296" s="420"/>
      <c r="Y296" s="420"/>
      <c r="Z296" s="420"/>
      <c r="AA296" s="420"/>
      <c r="AB296" s="420"/>
      <c r="AC296" s="420"/>
    </row>
    <row r="297" spans="2:29">
      <c r="B297" s="420"/>
      <c r="C297" s="420"/>
      <c r="D297" s="420"/>
      <c r="E297" s="420"/>
      <c r="F297" s="421"/>
      <c r="G297" s="421"/>
      <c r="H297" s="420"/>
      <c r="I297" s="420"/>
      <c r="J297" s="420"/>
      <c r="K297" s="420"/>
      <c r="L297" s="420"/>
      <c r="M297" s="420"/>
      <c r="N297" s="420"/>
      <c r="O297" s="420"/>
      <c r="P297" s="420"/>
      <c r="Q297" s="420"/>
      <c r="R297" s="420"/>
      <c r="S297" s="420"/>
      <c r="T297" s="420"/>
      <c r="U297" s="420"/>
      <c r="V297" s="420"/>
      <c r="W297" s="420"/>
      <c r="X297" s="420"/>
      <c r="Y297" s="420"/>
      <c r="Z297" s="420"/>
      <c r="AA297" s="420"/>
      <c r="AB297" s="420"/>
      <c r="AC297" s="420"/>
    </row>
    <row r="298" spans="2:29">
      <c r="B298" s="420"/>
      <c r="C298" s="420"/>
      <c r="D298" s="420"/>
      <c r="E298" s="420"/>
      <c r="F298" s="421"/>
      <c r="G298" s="421"/>
      <c r="H298" s="420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420"/>
      <c r="T298" s="420"/>
      <c r="U298" s="420"/>
      <c r="V298" s="420"/>
      <c r="W298" s="420"/>
      <c r="X298" s="420"/>
      <c r="Y298" s="420"/>
      <c r="Z298" s="420"/>
      <c r="AA298" s="420"/>
      <c r="AB298" s="420"/>
      <c r="AC298" s="420"/>
    </row>
    <row r="299" spans="2:29">
      <c r="B299" s="420"/>
      <c r="C299" s="420"/>
      <c r="D299" s="420"/>
      <c r="E299" s="420"/>
      <c r="F299" s="421"/>
      <c r="G299" s="421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420"/>
      <c r="T299" s="420"/>
      <c r="U299" s="420"/>
      <c r="V299" s="420"/>
      <c r="W299" s="420"/>
      <c r="X299" s="420"/>
      <c r="Y299" s="420"/>
      <c r="Z299" s="420"/>
      <c r="AA299" s="420"/>
      <c r="AB299" s="420"/>
      <c r="AC299" s="420"/>
    </row>
    <row r="300" spans="2:29">
      <c r="B300" s="420"/>
      <c r="C300" s="420"/>
      <c r="D300" s="420"/>
      <c r="E300" s="420"/>
      <c r="F300" s="421"/>
      <c r="G300" s="421"/>
      <c r="H300" s="420"/>
      <c r="I300" s="420"/>
      <c r="J300" s="420"/>
      <c r="K300" s="420"/>
      <c r="L300" s="420"/>
      <c r="M300" s="420"/>
      <c r="N300" s="420"/>
      <c r="O300" s="420"/>
      <c r="P300" s="420"/>
      <c r="Q300" s="420"/>
      <c r="R300" s="420"/>
      <c r="S300" s="420"/>
      <c r="T300" s="420"/>
      <c r="U300" s="420"/>
      <c r="V300" s="420"/>
      <c r="W300" s="420"/>
      <c r="X300" s="420"/>
      <c r="Y300" s="420"/>
      <c r="Z300" s="420"/>
      <c r="AA300" s="420"/>
      <c r="AB300" s="420"/>
      <c r="AC300" s="420"/>
    </row>
    <row r="301" spans="2:29">
      <c r="B301" s="420"/>
      <c r="C301" s="420"/>
      <c r="D301" s="420"/>
      <c r="E301" s="420"/>
      <c r="F301" s="421"/>
      <c r="G301" s="421"/>
      <c r="H301" s="420"/>
      <c r="I301" s="420"/>
      <c r="J301" s="420"/>
      <c r="K301" s="420"/>
      <c r="L301" s="420"/>
      <c r="M301" s="420"/>
      <c r="N301" s="420"/>
      <c r="O301" s="420"/>
      <c r="P301" s="420"/>
      <c r="Q301" s="420"/>
      <c r="R301" s="420"/>
      <c r="S301" s="420"/>
      <c r="T301" s="420"/>
      <c r="U301" s="420"/>
      <c r="V301" s="420"/>
      <c r="W301" s="420"/>
      <c r="X301" s="420"/>
      <c r="Y301" s="420"/>
      <c r="Z301" s="420"/>
      <c r="AA301" s="420"/>
      <c r="AB301" s="420"/>
      <c r="AC301" s="420"/>
    </row>
    <row r="302" spans="2:29">
      <c r="B302" s="420"/>
      <c r="C302" s="420"/>
      <c r="D302" s="420"/>
      <c r="E302" s="420"/>
      <c r="F302" s="421"/>
      <c r="G302" s="421"/>
      <c r="H302" s="420"/>
      <c r="I302" s="420"/>
      <c r="J302" s="420"/>
      <c r="K302" s="420"/>
      <c r="L302" s="420"/>
      <c r="M302" s="420"/>
      <c r="N302" s="420"/>
      <c r="O302" s="420"/>
      <c r="P302" s="420"/>
      <c r="Q302" s="420"/>
      <c r="R302" s="420"/>
      <c r="S302" s="420"/>
      <c r="T302" s="420"/>
      <c r="U302" s="420"/>
      <c r="V302" s="420"/>
      <c r="W302" s="420"/>
      <c r="X302" s="420"/>
      <c r="Y302" s="420"/>
      <c r="Z302" s="420"/>
      <c r="AA302" s="420"/>
      <c r="AB302" s="420"/>
      <c r="AC302" s="420"/>
    </row>
    <row r="303" spans="2:29">
      <c r="B303" s="420"/>
      <c r="C303" s="420"/>
      <c r="D303" s="420"/>
      <c r="E303" s="420"/>
      <c r="F303" s="421"/>
      <c r="G303" s="421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420"/>
      <c r="V303" s="420"/>
      <c r="W303" s="420"/>
      <c r="X303" s="420"/>
      <c r="Y303" s="420"/>
      <c r="Z303" s="420"/>
      <c r="AA303" s="420"/>
      <c r="AB303" s="420"/>
      <c r="AC303" s="420"/>
    </row>
    <row r="304" spans="2:29">
      <c r="B304" s="420"/>
      <c r="C304" s="420"/>
      <c r="D304" s="420"/>
      <c r="E304" s="420"/>
      <c r="F304" s="421"/>
      <c r="G304" s="421"/>
      <c r="H304" s="420"/>
      <c r="I304" s="420"/>
      <c r="J304" s="420"/>
      <c r="K304" s="420"/>
      <c r="L304" s="420"/>
      <c r="M304" s="420"/>
      <c r="N304" s="420"/>
      <c r="O304" s="420"/>
      <c r="P304" s="420"/>
      <c r="Q304" s="420"/>
      <c r="R304" s="420"/>
      <c r="S304" s="420"/>
      <c r="T304" s="420"/>
      <c r="U304" s="420"/>
      <c r="V304" s="420"/>
      <c r="W304" s="420"/>
      <c r="X304" s="420"/>
      <c r="Y304" s="420"/>
      <c r="Z304" s="420"/>
      <c r="AA304" s="420"/>
      <c r="AB304" s="420"/>
      <c r="AC304" s="420"/>
    </row>
    <row r="305" spans="2:29">
      <c r="B305" s="420"/>
      <c r="C305" s="420"/>
      <c r="D305" s="420"/>
      <c r="E305" s="420"/>
      <c r="F305" s="421"/>
      <c r="G305" s="421"/>
      <c r="H305" s="420"/>
      <c r="I305" s="420"/>
      <c r="J305" s="420"/>
      <c r="K305" s="420"/>
      <c r="L305" s="420"/>
      <c r="M305" s="420"/>
      <c r="N305" s="420"/>
      <c r="O305" s="420"/>
      <c r="P305" s="420"/>
      <c r="Q305" s="420"/>
      <c r="R305" s="420"/>
      <c r="S305" s="420"/>
      <c r="T305" s="420"/>
      <c r="U305" s="420"/>
      <c r="V305" s="420"/>
      <c r="W305" s="420"/>
      <c r="X305" s="420"/>
      <c r="Y305" s="420"/>
      <c r="Z305" s="420"/>
      <c r="AA305" s="420"/>
      <c r="AB305" s="420"/>
      <c r="AC305" s="420"/>
    </row>
    <row r="306" spans="2:29">
      <c r="B306" s="420"/>
      <c r="C306" s="420"/>
      <c r="D306" s="420"/>
      <c r="E306" s="420"/>
      <c r="F306" s="421"/>
      <c r="G306" s="421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20"/>
      <c r="S306" s="420"/>
      <c r="T306" s="420"/>
      <c r="U306" s="420"/>
      <c r="V306" s="420"/>
      <c r="W306" s="420"/>
      <c r="X306" s="420"/>
      <c r="Y306" s="420"/>
      <c r="Z306" s="420"/>
      <c r="AA306" s="420"/>
      <c r="AB306" s="420"/>
      <c r="AC306" s="420"/>
    </row>
    <row r="307" spans="2:29">
      <c r="B307" s="420"/>
      <c r="C307" s="420"/>
      <c r="D307" s="420"/>
      <c r="E307" s="420"/>
      <c r="F307" s="421"/>
      <c r="G307" s="421"/>
      <c r="H307" s="420"/>
      <c r="I307" s="420"/>
      <c r="J307" s="420"/>
      <c r="K307" s="420"/>
      <c r="L307" s="420"/>
      <c r="M307" s="420"/>
      <c r="N307" s="420"/>
      <c r="O307" s="420"/>
      <c r="P307" s="420"/>
      <c r="Q307" s="420"/>
      <c r="R307" s="420"/>
      <c r="S307" s="420"/>
      <c r="T307" s="420"/>
      <c r="U307" s="420"/>
      <c r="V307" s="420"/>
      <c r="W307" s="420"/>
      <c r="X307" s="420"/>
      <c r="Y307" s="420"/>
      <c r="Z307" s="420"/>
      <c r="AA307" s="420"/>
      <c r="AB307" s="420"/>
      <c r="AC307" s="420"/>
    </row>
    <row r="308" spans="2:29">
      <c r="B308" s="420"/>
      <c r="C308" s="420"/>
      <c r="D308" s="420"/>
      <c r="E308" s="420"/>
      <c r="F308" s="421"/>
      <c r="G308" s="421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420"/>
      <c r="V308" s="420"/>
      <c r="W308" s="420"/>
      <c r="X308" s="420"/>
      <c r="Y308" s="420"/>
      <c r="Z308" s="420"/>
      <c r="AA308" s="420"/>
      <c r="AB308" s="420"/>
      <c r="AC308" s="420"/>
    </row>
    <row r="309" spans="2:29">
      <c r="B309" s="420"/>
      <c r="C309" s="420"/>
      <c r="D309" s="420"/>
      <c r="E309" s="420"/>
      <c r="F309" s="421"/>
      <c r="G309" s="421"/>
      <c r="H309" s="420"/>
      <c r="I309" s="420"/>
      <c r="J309" s="420"/>
      <c r="K309" s="420"/>
      <c r="L309" s="420"/>
      <c r="M309" s="420"/>
      <c r="N309" s="420"/>
      <c r="O309" s="420"/>
      <c r="P309" s="420"/>
      <c r="Q309" s="420"/>
      <c r="R309" s="420"/>
      <c r="S309" s="420"/>
      <c r="T309" s="420"/>
      <c r="U309" s="420"/>
      <c r="V309" s="420"/>
      <c r="W309" s="420"/>
      <c r="X309" s="420"/>
      <c r="Y309" s="420"/>
      <c r="Z309" s="420"/>
      <c r="AA309" s="420"/>
      <c r="AB309" s="420"/>
      <c r="AC309" s="420"/>
    </row>
    <row r="310" spans="2:29">
      <c r="B310" s="420"/>
      <c r="C310" s="420"/>
      <c r="D310" s="420"/>
      <c r="E310" s="420"/>
      <c r="F310" s="421"/>
      <c r="G310" s="421"/>
      <c r="H310" s="420"/>
      <c r="I310" s="420"/>
      <c r="J310" s="420"/>
      <c r="K310" s="420"/>
      <c r="L310" s="420"/>
      <c r="M310" s="420"/>
      <c r="N310" s="420"/>
      <c r="O310" s="420"/>
      <c r="P310" s="420"/>
      <c r="Q310" s="420"/>
      <c r="R310" s="420"/>
      <c r="S310" s="420"/>
      <c r="T310" s="420"/>
      <c r="U310" s="420"/>
      <c r="V310" s="420"/>
      <c r="W310" s="420"/>
      <c r="X310" s="420"/>
      <c r="Y310" s="420"/>
      <c r="Z310" s="420"/>
      <c r="AA310" s="420"/>
      <c r="AB310" s="420"/>
      <c r="AC310" s="420"/>
    </row>
    <row r="311" spans="2:29">
      <c r="B311" s="420"/>
      <c r="C311" s="420"/>
      <c r="D311" s="420"/>
      <c r="E311" s="420"/>
      <c r="F311" s="421"/>
      <c r="G311" s="421"/>
      <c r="H311" s="420"/>
      <c r="I311" s="420"/>
      <c r="J311" s="420"/>
      <c r="K311" s="420"/>
      <c r="L311" s="420"/>
      <c r="M311" s="420"/>
      <c r="N311" s="420"/>
      <c r="O311" s="420"/>
      <c r="P311" s="420"/>
      <c r="Q311" s="420"/>
      <c r="R311" s="420"/>
      <c r="S311" s="420"/>
      <c r="T311" s="420"/>
      <c r="U311" s="420"/>
      <c r="V311" s="420"/>
      <c r="W311" s="420"/>
      <c r="X311" s="420"/>
      <c r="Y311" s="420"/>
      <c r="Z311" s="420"/>
      <c r="AA311" s="420"/>
      <c r="AB311" s="420"/>
      <c r="AC311" s="420"/>
    </row>
    <row r="312" spans="2:29">
      <c r="B312" s="420"/>
      <c r="C312" s="420"/>
      <c r="D312" s="420"/>
      <c r="E312" s="420"/>
      <c r="F312" s="421"/>
      <c r="G312" s="421"/>
      <c r="H312" s="420"/>
      <c r="I312" s="420"/>
      <c r="J312" s="420"/>
      <c r="K312" s="420"/>
      <c r="L312" s="420"/>
      <c r="M312" s="420"/>
      <c r="N312" s="420"/>
      <c r="O312" s="420"/>
      <c r="P312" s="420"/>
      <c r="Q312" s="420"/>
      <c r="R312" s="420"/>
      <c r="S312" s="420"/>
      <c r="T312" s="420"/>
      <c r="U312" s="420"/>
      <c r="V312" s="420"/>
      <c r="W312" s="420"/>
      <c r="X312" s="420"/>
      <c r="Y312" s="420"/>
      <c r="Z312" s="420"/>
      <c r="AA312" s="420"/>
      <c r="AB312" s="420"/>
      <c r="AC312" s="420"/>
    </row>
    <row r="313" spans="2:29">
      <c r="B313" s="420"/>
      <c r="C313" s="420"/>
      <c r="D313" s="420"/>
      <c r="E313" s="420"/>
      <c r="F313" s="421"/>
      <c r="G313" s="421"/>
      <c r="H313" s="420"/>
      <c r="I313" s="420"/>
      <c r="J313" s="420"/>
      <c r="K313" s="420"/>
      <c r="L313" s="420"/>
      <c r="M313" s="420"/>
      <c r="N313" s="420"/>
      <c r="O313" s="420"/>
      <c r="P313" s="420"/>
      <c r="Q313" s="420"/>
      <c r="R313" s="420"/>
      <c r="S313" s="420"/>
      <c r="T313" s="420"/>
      <c r="U313" s="420"/>
      <c r="V313" s="420"/>
      <c r="W313" s="420"/>
      <c r="X313" s="420"/>
      <c r="Y313" s="420"/>
      <c r="Z313" s="420"/>
      <c r="AA313" s="420"/>
      <c r="AB313" s="420"/>
      <c r="AC313" s="420"/>
    </row>
    <row r="314" spans="2:29">
      <c r="B314" s="420"/>
      <c r="C314" s="420"/>
      <c r="D314" s="420"/>
      <c r="E314" s="420"/>
      <c r="F314" s="421"/>
      <c r="G314" s="421"/>
      <c r="H314" s="420"/>
      <c r="I314" s="420"/>
      <c r="J314" s="420"/>
      <c r="K314" s="420"/>
      <c r="L314" s="420"/>
      <c r="M314" s="420"/>
      <c r="N314" s="420"/>
      <c r="O314" s="420"/>
      <c r="P314" s="420"/>
      <c r="Q314" s="420"/>
      <c r="R314" s="420"/>
      <c r="S314" s="420"/>
      <c r="T314" s="420"/>
      <c r="U314" s="420"/>
      <c r="V314" s="420"/>
      <c r="W314" s="420"/>
      <c r="X314" s="420"/>
      <c r="Y314" s="420"/>
      <c r="Z314" s="420"/>
      <c r="AA314" s="420"/>
      <c r="AB314" s="420"/>
      <c r="AC314" s="420"/>
    </row>
    <row r="315" spans="2:29">
      <c r="B315" s="420"/>
      <c r="C315" s="420"/>
      <c r="D315" s="420"/>
      <c r="E315" s="420"/>
      <c r="F315" s="421"/>
      <c r="G315" s="421"/>
      <c r="H315" s="420"/>
      <c r="I315" s="420"/>
      <c r="J315" s="420"/>
      <c r="K315" s="420"/>
      <c r="L315" s="420"/>
      <c r="M315" s="420"/>
      <c r="N315" s="420"/>
      <c r="O315" s="420"/>
      <c r="P315" s="420"/>
      <c r="Q315" s="420"/>
      <c r="R315" s="420"/>
      <c r="S315" s="420"/>
      <c r="T315" s="420"/>
      <c r="U315" s="420"/>
      <c r="V315" s="420"/>
      <c r="W315" s="420"/>
      <c r="X315" s="420"/>
      <c r="Y315" s="420"/>
      <c r="Z315" s="420"/>
      <c r="AA315" s="420"/>
      <c r="AB315" s="420"/>
      <c r="AC315" s="420"/>
    </row>
    <row r="316" spans="2:29">
      <c r="B316" s="420"/>
      <c r="C316" s="420"/>
      <c r="D316" s="420"/>
      <c r="E316" s="420"/>
      <c r="F316" s="421"/>
      <c r="G316" s="421"/>
      <c r="H316" s="420"/>
      <c r="I316" s="420"/>
      <c r="J316" s="420"/>
      <c r="K316" s="420"/>
      <c r="L316" s="420"/>
      <c r="M316" s="420"/>
      <c r="N316" s="420"/>
      <c r="O316" s="420"/>
      <c r="P316" s="420"/>
      <c r="Q316" s="420"/>
      <c r="R316" s="420"/>
      <c r="S316" s="420"/>
      <c r="T316" s="420"/>
      <c r="U316" s="420"/>
      <c r="V316" s="420"/>
      <c r="W316" s="420"/>
      <c r="X316" s="420"/>
      <c r="Y316" s="420"/>
      <c r="Z316" s="420"/>
      <c r="AA316" s="420"/>
      <c r="AB316" s="420"/>
      <c r="AC316" s="420"/>
    </row>
    <row r="317" spans="2:29">
      <c r="B317" s="420"/>
      <c r="C317" s="420"/>
      <c r="D317" s="420"/>
      <c r="E317" s="420"/>
      <c r="F317" s="421"/>
      <c r="G317" s="421"/>
      <c r="H317" s="420"/>
      <c r="I317" s="420"/>
      <c r="J317" s="420"/>
      <c r="K317" s="420"/>
      <c r="L317" s="420"/>
      <c r="M317" s="420"/>
      <c r="N317" s="420"/>
      <c r="O317" s="420"/>
      <c r="P317" s="420"/>
      <c r="Q317" s="420"/>
      <c r="R317" s="420"/>
      <c r="S317" s="420"/>
      <c r="T317" s="420"/>
      <c r="U317" s="420"/>
      <c r="V317" s="420"/>
      <c r="W317" s="420"/>
      <c r="X317" s="420"/>
      <c r="Y317" s="420"/>
      <c r="Z317" s="420"/>
      <c r="AA317" s="420"/>
      <c r="AB317" s="420"/>
      <c r="AC317" s="420"/>
    </row>
    <row r="318" spans="2:29">
      <c r="B318" s="420"/>
      <c r="C318" s="420"/>
      <c r="D318" s="420"/>
      <c r="E318" s="420"/>
      <c r="F318" s="421"/>
      <c r="G318" s="421"/>
      <c r="H318" s="420"/>
      <c r="I318" s="420"/>
      <c r="J318" s="420"/>
      <c r="K318" s="420"/>
      <c r="L318" s="420"/>
      <c r="M318" s="420"/>
      <c r="N318" s="420"/>
      <c r="O318" s="420"/>
      <c r="P318" s="420"/>
      <c r="Q318" s="420"/>
      <c r="R318" s="420"/>
      <c r="S318" s="420"/>
      <c r="T318" s="420"/>
      <c r="U318" s="420"/>
      <c r="V318" s="420"/>
      <c r="W318" s="420"/>
      <c r="X318" s="420"/>
      <c r="Y318" s="420"/>
      <c r="Z318" s="420"/>
      <c r="AA318" s="420"/>
      <c r="AB318" s="420"/>
      <c r="AC318" s="420"/>
    </row>
    <row r="319" spans="2:29">
      <c r="B319" s="420"/>
      <c r="C319" s="420"/>
      <c r="D319" s="420"/>
      <c r="E319" s="420"/>
      <c r="F319" s="421"/>
      <c r="G319" s="421"/>
      <c r="H319" s="420"/>
      <c r="I319" s="420"/>
      <c r="J319" s="420"/>
      <c r="K319" s="420"/>
      <c r="L319" s="420"/>
      <c r="M319" s="420"/>
      <c r="N319" s="420"/>
      <c r="O319" s="420"/>
      <c r="P319" s="420"/>
      <c r="Q319" s="420"/>
      <c r="R319" s="420"/>
      <c r="S319" s="420"/>
      <c r="T319" s="420"/>
      <c r="U319" s="420"/>
      <c r="V319" s="420"/>
      <c r="W319" s="420"/>
      <c r="X319" s="420"/>
      <c r="Y319" s="420"/>
      <c r="Z319" s="420"/>
      <c r="AA319" s="420"/>
      <c r="AB319" s="420"/>
      <c r="AC319" s="420"/>
    </row>
    <row r="320" spans="2:29">
      <c r="B320" s="420"/>
      <c r="C320" s="420"/>
      <c r="D320" s="420"/>
      <c r="E320" s="420"/>
      <c r="F320" s="421"/>
      <c r="G320" s="421"/>
      <c r="H320" s="420"/>
      <c r="I320" s="420"/>
      <c r="J320" s="420"/>
      <c r="K320" s="420"/>
      <c r="L320" s="420"/>
      <c r="M320" s="420"/>
      <c r="N320" s="420"/>
      <c r="O320" s="420"/>
      <c r="P320" s="420"/>
      <c r="Q320" s="420"/>
      <c r="R320" s="420"/>
      <c r="S320" s="420"/>
      <c r="T320" s="420"/>
      <c r="U320" s="420"/>
      <c r="V320" s="420"/>
      <c r="W320" s="420"/>
      <c r="X320" s="420"/>
      <c r="Y320" s="420"/>
      <c r="Z320" s="420"/>
      <c r="AA320" s="420"/>
      <c r="AB320" s="420"/>
      <c r="AC320" s="420"/>
    </row>
    <row r="321" spans="2:29">
      <c r="B321" s="420"/>
      <c r="C321" s="420"/>
      <c r="D321" s="420"/>
      <c r="E321" s="420"/>
      <c r="F321" s="421"/>
      <c r="G321" s="421"/>
      <c r="H321" s="420"/>
      <c r="I321" s="420"/>
      <c r="J321" s="420"/>
      <c r="K321" s="420"/>
      <c r="L321" s="420"/>
      <c r="M321" s="420"/>
      <c r="N321" s="420"/>
      <c r="O321" s="420"/>
      <c r="P321" s="420"/>
      <c r="Q321" s="420"/>
      <c r="R321" s="420"/>
      <c r="S321" s="420"/>
      <c r="T321" s="420"/>
      <c r="U321" s="420"/>
      <c r="V321" s="420"/>
      <c r="W321" s="420"/>
      <c r="X321" s="420"/>
      <c r="Y321" s="420"/>
      <c r="Z321" s="420"/>
      <c r="AA321" s="420"/>
      <c r="AB321" s="420"/>
      <c r="AC321" s="420"/>
    </row>
    <row r="322" spans="2:29">
      <c r="B322" s="420"/>
      <c r="C322" s="420"/>
      <c r="D322" s="420"/>
      <c r="E322" s="420"/>
      <c r="F322" s="421"/>
      <c r="G322" s="421"/>
      <c r="H322" s="420"/>
      <c r="I322" s="420"/>
      <c r="J322" s="420"/>
      <c r="K322" s="420"/>
      <c r="L322" s="420"/>
      <c r="M322" s="420"/>
      <c r="N322" s="420"/>
      <c r="O322" s="420"/>
      <c r="P322" s="420"/>
      <c r="Q322" s="420"/>
      <c r="R322" s="420"/>
      <c r="S322" s="420"/>
      <c r="T322" s="420"/>
      <c r="U322" s="420"/>
      <c r="V322" s="420"/>
      <c r="W322" s="420"/>
      <c r="X322" s="420"/>
      <c r="Y322" s="420"/>
      <c r="Z322" s="420"/>
      <c r="AA322" s="420"/>
      <c r="AB322" s="420"/>
      <c r="AC322" s="420"/>
    </row>
    <row r="323" spans="2:29">
      <c r="B323" s="420"/>
      <c r="C323" s="420"/>
      <c r="D323" s="420"/>
      <c r="E323" s="420"/>
      <c r="F323" s="421"/>
      <c r="G323" s="421"/>
      <c r="H323" s="420"/>
      <c r="I323" s="420"/>
      <c r="J323" s="420"/>
      <c r="K323" s="420"/>
      <c r="L323" s="420"/>
      <c r="M323" s="420"/>
      <c r="N323" s="420"/>
      <c r="O323" s="420"/>
      <c r="P323" s="420"/>
      <c r="Q323" s="420"/>
      <c r="R323" s="420"/>
      <c r="S323" s="420"/>
      <c r="T323" s="420"/>
      <c r="U323" s="420"/>
      <c r="V323" s="420"/>
      <c r="W323" s="420"/>
      <c r="X323" s="420"/>
      <c r="Y323" s="420"/>
      <c r="Z323" s="420"/>
      <c r="AA323" s="420"/>
      <c r="AB323" s="420"/>
      <c r="AC323" s="420"/>
    </row>
    <row r="324" spans="2:29">
      <c r="B324" s="420"/>
      <c r="C324" s="420"/>
      <c r="D324" s="420"/>
      <c r="E324" s="420"/>
      <c r="F324" s="421"/>
      <c r="G324" s="421"/>
      <c r="H324" s="420"/>
      <c r="I324" s="420"/>
      <c r="J324" s="420"/>
      <c r="K324" s="420"/>
      <c r="L324" s="420"/>
      <c r="M324" s="420"/>
      <c r="N324" s="420"/>
      <c r="O324" s="420"/>
      <c r="P324" s="420"/>
      <c r="Q324" s="420"/>
      <c r="R324" s="420"/>
      <c r="S324" s="420"/>
      <c r="T324" s="420"/>
      <c r="U324" s="420"/>
      <c r="V324" s="420"/>
      <c r="W324" s="420"/>
      <c r="X324" s="420"/>
      <c r="Y324" s="420"/>
      <c r="Z324" s="420"/>
      <c r="AA324" s="420"/>
      <c r="AB324" s="420"/>
      <c r="AC324" s="420"/>
    </row>
    <row r="325" spans="2:29">
      <c r="B325" s="420"/>
      <c r="C325" s="420"/>
      <c r="D325" s="420"/>
      <c r="E325" s="420"/>
      <c r="F325" s="421"/>
      <c r="G325" s="421"/>
      <c r="H325" s="420"/>
      <c r="I325" s="420"/>
      <c r="J325" s="420"/>
      <c r="K325" s="420"/>
      <c r="L325" s="420"/>
      <c r="M325" s="420"/>
      <c r="N325" s="420"/>
      <c r="O325" s="420"/>
      <c r="P325" s="420"/>
      <c r="Q325" s="420"/>
      <c r="R325" s="420"/>
      <c r="S325" s="420"/>
      <c r="T325" s="420"/>
      <c r="U325" s="420"/>
      <c r="V325" s="420"/>
      <c r="W325" s="420"/>
      <c r="X325" s="420"/>
      <c r="Y325" s="420"/>
      <c r="Z325" s="420"/>
      <c r="AA325" s="420"/>
      <c r="AB325" s="420"/>
      <c r="AC325" s="420"/>
    </row>
    <row r="326" spans="2:29">
      <c r="B326" s="420"/>
      <c r="C326" s="420"/>
      <c r="D326" s="420"/>
      <c r="E326" s="420"/>
      <c r="F326" s="421"/>
      <c r="G326" s="421"/>
      <c r="H326" s="420"/>
      <c r="I326" s="420"/>
      <c r="J326" s="420"/>
      <c r="K326" s="420"/>
      <c r="L326" s="420"/>
      <c r="M326" s="420"/>
      <c r="N326" s="420"/>
      <c r="O326" s="420"/>
      <c r="P326" s="420"/>
      <c r="Q326" s="420"/>
      <c r="R326" s="420"/>
      <c r="S326" s="420"/>
      <c r="T326" s="420"/>
      <c r="U326" s="420"/>
      <c r="V326" s="420"/>
      <c r="W326" s="420"/>
      <c r="X326" s="420"/>
      <c r="Y326" s="420"/>
      <c r="Z326" s="420"/>
      <c r="AA326" s="420"/>
      <c r="AB326" s="420"/>
      <c r="AC326" s="420"/>
    </row>
    <row r="327" spans="2:29">
      <c r="B327" s="420"/>
      <c r="C327" s="420"/>
      <c r="D327" s="420"/>
      <c r="E327" s="420"/>
      <c r="F327" s="421"/>
      <c r="G327" s="421"/>
      <c r="H327" s="420"/>
      <c r="I327" s="420"/>
      <c r="J327" s="420"/>
      <c r="K327" s="420"/>
      <c r="L327" s="420"/>
      <c r="M327" s="420"/>
      <c r="N327" s="420"/>
      <c r="O327" s="420"/>
      <c r="P327" s="420"/>
      <c r="Q327" s="420"/>
      <c r="R327" s="420"/>
      <c r="S327" s="420"/>
      <c r="T327" s="420"/>
      <c r="U327" s="420"/>
      <c r="V327" s="420"/>
      <c r="W327" s="420"/>
      <c r="X327" s="420"/>
      <c r="Y327" s="420"/>
      <c r="Z327" s="420"/>
      <c r="AA327" s="420"/>
      <c r="AB327" s="420"/>
      <c r="AC327" s="420"/>
    </row>
    <row r="328" spans="2:29">
      <c r="B328" s="420"/>
      <c r="C328" s="420"/>
      <c r="D328" s="420"/>
      <c r="E328" s="420"/>
      <c r="F328" s="421"/>
      <c r="G328" s="421"/>
      <c r="H328" s="420"/>
      <c r="I328" s="420"/>
      <c r="J328" s="420"/>
      <c r="K328" s="420"/>
      <c r="L328" s="420"/>
      <c r="M328" s="420"/>
      <c r="N328" s="420"/>
      <c r="O328" s="420"/>
      <c r="P328" s="420"/>
      <c r="Q328" s="420"/>
      <c r="R328" s="420"/>
      <c r="S328" s="420"/>
      <c r="T328" s="420"/>
      <c r="U328" s="420"/>
      <c r="V328" s="420"/>
      <c r="W328" s="420"/>
      <c r="X328" s="420"/>
      <c r="Y328" s="420"/>
      <c r="Z328" s="420"/>
      <c r="AA328" s="420"/>
      <c r="AB328" s="420"/>
      <c r="AC328" s="420"/>
    </row>
    <row r="329" spans="2:29">
      <c r="B329" s="420"/>
      <c r="C329" s="420"/>
      <c r="D329" s="420"/>
      <c r="E329" s="420"/>
      <c r="F329" s="421"/>
      <c r="G329" s="421"/>
      <c r="H329" s="420"/>
      <c r="I329" s="420"/>
      <c r="J329" s="420"/>
      <c r="K329" s="420"/>
      <c r="L329" s="420"/>
      <c r="M329" s="420"/>
      <c r="N329" s="420"/>
      <c r="O329" s="420"/>
      <c r="P329" s="420"/>
      <c r="Q329" s="420"/>
      <c r="R329" s="420"/>
      <c r="S329" s="420"/>
      <c r="T329" s="420"/>
      <c r="U329" s="420"/>
      <c r="V329" s="420"/>
      <c r="W329" s="420"/>
      <c r="X329" s="420"/>
      <c r="Y329" s="420"/>
      <c r="Z329" s="420"/>
      <c r="AA329" s="420"/>
      <c r="AB329" s="420"/>
      <c r="AC329" s="420"/>
    </row>
    <row r="330" spans="2:29">
      <c r="B330" s="420"/>
      <c r="C330" s="420"/>
      <c r="D330" s="420"/>
      <c r="E330" s="420"/>
      <c r="F330" s="421"/>
      <c r="G330" s="421"/>
      <c r="H330" s="420"/>
      <c r="I330" s="420"/>
      <c r="J330" s="420"/>
      <c r="K330" s="420"/>
      <c r="L330" s="420"/>
      <c r="M330" s="420"/>
      <c r="N330" s="420"/>
      <c r="O330" s="420"/>
      <c r="P330" s="420"/>
      <c r="Q330" s="420"/>
      <c r="R330" s="420"/>
      <c r="S330" s="420"/>
      <c r="T330" s="420"/>
      <c r="U330" s="420"/>
      <c r="V330" s="420"/>
      <c r="W330" s="420"/>
      <c r="X330" s="420"/>
      <c r="Y330" s="420"/>
      <c r="Z330" s="420"/>
      <c r="AA330" s="420"/>
      <c r="AB330" s="420"/>
      <c r="AC330" s="420"/>
    </row>
    <row r="331" spans="2:29">
      <c r="B331" s="420"/>
      <c r="C331" s="420"/>
      <c r="D331" s="420"/>
      <c r="E331" s="420"/>
      <c r="F331" s="421"/>
      <c r="G331" s="421"/>
      <c r="H331" s="420"/>
      <c r="I331" s="420"/>
      <c r="J331" s="420"/>
      <c r="K331" s="420"/>
      <c r="L331" s="420"/>
      <c r="M331" s="420"/>
      <c r="N331" s="420"/>
      <c r="O331" s="420"/>
      <c r="P331" s="420"/>
      <c r="Q331" s="420"/>
      <c r="R331" s="420"/>
      <c r="S331" s="420"/>
      <c r="T331" s="420"/>
      <c r="U331" s="420"/>
      <c r="V331" s="420"/>
      <c r="W331" s="420"/>
      <c r="X331" s="420"/>
      <c r="Y331" s="420"/>
      <c r="Z331" s="420"/>
      <c r="AA331" s="420"/>
      <c r="AB331" s="420"/>
      <c r="AC331" s="420"/>
    </row>
    <row r="332" spans="2:29">
      <c r="B332" s="420"/>
      <c r="C332" s="420"/>
      <c r="D332" s="420"/>
      <c r="E332" s="420"/>
      <c r="F332" s="421"/>
      <c r="G332" s="421"/>
      <c r="H332" s="420"/>
      <c r="I332" s="420"/>
      <c r="J332" s="420"/>
      <c r="K332" s="420"/>
      <c r="L332" s="420"/>
      <c r="M332" s="420"/>
      <c r="N332" s="420"/>
      <c r="O332" s="420"/>
      <c r="P332" s="420"/>
      <c r="Q332" s="420"/>
      <c r="R332" s="420"/>
      <c r="S332" s="420"/>
      <c r="T332" s="420"/>
      <c r="U332" s="420"/>
      <c r="V332" s="420"/>
      <c r="W332" s="420"/>
      <c r="X332" s="420"/>
      <c r="Y332" s="420"/>
      <c r="Z332" s="420"/>
      <c r="AA332" s="420"/>
      <c r="AB332" s="420"/>
      <c r="AC332" s="420"/>
    </row>
    <row r="333" spans="2:29">
      <c r="B333" s="420"/>
      <c r="C333" s="420"/>
      <c r="D333" s="420"/>
      <c r="E333" s="420"/>
      <c r="F333" s="421"/>
      <c r="G333" s="421"/>
      <c r="H333" s="420"/>
      <c r="I333" s="420"/>
      <c r="J333" s="420"/>
      <c r="K333" s="420"/>
      <c r="L333" s="420"/>
      <c r="M333" s="420"/>
      <c r="N333" s="420"/>
      <c r="O333" s="420"/>
      <c r="P333" s="420"/>
      <c r="Q333" s="420"/>
      <c r="R333" s="420"/>
      <c r="S333" s="420"/>
      <c r="T333" s="420"/>
      <c r="U333" s="420"/>
      <c r="V333" s="420"/>
      <c r="W333" s="420"/>
      <c r="X333" s="420"/>
      <c r="Y333" s="420"/>
      <c r="Z333" s="420"/>
      <c r="AA333" s="420"/>
      <c r="AB333" s="420"/>
      <c r="AC333" s="420"/>
    </row>
    <row r="334" spans="2:29">
      <c r="B334" s="420"/>
      <c r="C334" s="420"/>
      <c r="D334" s="420"/>
      <c r="E334" s="420"/>
      <c r="F334" s="421"/>
      <c r="G334" s="421"/>
      <c r="H334" s="420"/>
      <c r="I334" s="420"/>
      <c r="J334" s="420"/>
      <c r="K334" s="420"/>
      <c r="L334" s="420"/>
      <c r="M334" s="420"/>
      <c r="N334" s="420"/>
      <c r="O334" s="420"/>
      <c r="P334" s="420"/>
      <c r="Q334" s="420"/>
      <c r="R334" s="420"/>
      <c r="S334" s="420"/>
      <c r="T334" s="420"/>
      <c r="U334" s="420"/>
      <c r="V334" s="420"/>
      <c r="W334" s="420"/>
      <c r="X334" s="420"/>
      <c r="Y334" s="420"/>
      <c r="Z334" s="420"/>
      <c r="AA334" s="420"/>
      <c r="AB334" s="420"/>
      <c r="AC334" s="420"/>
    </row>
    <row r="335" spans="2:29">
      <c r="B335" s="420"/>
      <c r="C335" s="420"/>
      <c r="D335" s="420"/>
      <c r="E335" s="420"/>
      <c r="F335" s="421"/>
      <c r="G335" s="421"/>
      <c r="H335" s="420"/>
      <c r="I335" s="420"/>
      <c r="J335" s="420"/>
      <c r="K335" s="420"/>
      <c r="L335" s="420"/>
      <c r="M335" s="420"/>
      <c r="N335" s="420"/>
      <c r="O335" s="420"/>
      <c r="P335" s="420"/>
      <c r="Q335" s="420"/>
      <c r="R335" s="420"/>
      <c r="S335" s="420"/>
      <c r="T335" s="420"/>
      <c r="U335" s="420"/>
      <c r="V335" s="420"/>
      <c r="W335" s="420"/>
      <c r="X335" s="420"/>
      <c r="Y335" s="420"/>
      <c r="Z335" s="420"/>
      <c r="AA335" s="420"/>
      <c r="AB335" s="420"/>
      <c r="AC335" s="420"/>
    </row>
    <row r="336" spans="2:29">
      <c r="B336" s="420"/>
      <c r="C336" s="420"/>
      <c r="D336" s="420"/>
      <c r="E336" s="420"/>
      <c r="F336" s="421"/>
      <c r="G336" s="421"/>
      <c r="H336" s="420"/>
      <c r="I336" s="420"/>
      <c r="J336" s="420"/>
      <c r="K336" s="420"/>
      <c r="L336" s="420"/>
      <c r="M336" s="420"/>
      <c r="N336" s="420"/>
      <c r="O336" s="420"/>
      <c r="P336" s="420"/>
      <c r="Q336" s="420"/>
      <c r="R336" s="420"/>
      <c r="S336" s="420"/>
      <c r="T336" s="420"/>
      <c r="U336" s="420"/>
      <c r="V336" s="420"/>
      <c r="W336" s="420"/>
      <c r="X336" s="420"/>
      <c r="Y336" s="420"/>
      <c r="Z336" s="420"/>
      <c r="AA336" s="420"/>
      <c r="AB336" s="420"/>
      <c r="AC336" s="420"/>
    </row>
    <row r="337" spans="2:29">
      <c r="B337" s="420"/>
      <c r="C337" s="420"/>
      <c r="D337" s="420"/>
      <c r="E337" s="420"/>
      <c r="F337" s="421"/>
      <c r="G337" s="421"/>
      <c r="H337" s="420"/>
      <c r="I337" s="420"/>
      <c r="J337" s="420"/>
      <c r="K337" s="420"/>
      <c r="L337" s="420"/>
      <c r="M337" s="420"/>
      <c r="N337" s="420"/>
      <c r="O337" s="420"/>
      <c r="P337" s="420"/>
      <c r="Q337" s="420"/>
      <c r="R337" s="420"/>
      <c r="S337" s="420"/>
      <c r="T337" s="420"/>
      <c r="U337" s="420"/>
      <c r="V337" s="420"/>
      <c r="W337" s="420"/>
      <c r="X337" s="420"/>
      <c r="Y337" s="420"/>
      <c r="Z337" s="420"/>
      <c r="AA337" s="420"/>
      <c r="AB337" s="420"/>
      <c r="AC337" s="420"/>
    </row>
    <row r="338" spans="2:29">
      <c r="B338" s="420"/>
      <c r="C338" s="420"/>
      <c r="D338" s="420"/>
      <c r="E338" s="420"/>
      <c r="F338" s="421"/>
      <c r="G338" s="421"/>
      <c r="H338" s="420"/>
      <c r="I338" s="420"/>
      <c r="J338" s="420"/>
      <c r="K338" s="420"/>
      <c r="L338" s="420"/>
      <c r="M338" s="420"/>
      <c r="N338" s="420"/>
      <c r="O338" s="420"/>
      <c r="P338" s="420"/>
      <c r="Q338" s="420"/>
      <c r="R338" s="420"/>
      <c r="S338" s="420"/>
      <c r="T338" s="420"/>
      <c r="U338" s="420"/>
      <c r="V338" s="420"/>
      <c r="W338" s="420"/>
      <c r="X338" s="420"/>
      <c r="Y338" s="420"/>
      <c r="Z338" s="420"/>
      <c r="AA338" s="420"/>
      <c r="AB338" s="420"/>
      <c r="AC338" s="420"/>
    </row>
    <row r="339" spans="2:29">
      <c r="B339" s="420"/>
      <c r="C339" s="420"/>
      <c r="D339" s="420"/>
      <c r="E339" s="420"/>
      <c r="F339" s="421"/>
      <c r="G339" s="421"/>
      <c r="H339" s="420"/>
      <c r="I339" s="420"/>
      <c r="J339" s="420"/>
      <c r="K339" s="420"/>
      <c r="L339" s="420"/>
      <c r="M339" s="420"/>
      <c r="N339" s="420"/>
      <c r="O339" s="420"/>
      <c r="P339" s="420"/>
      <c r="Q339" s="420"/>
      <c r="R339" s="420"/>
      <c r="S339" s="420"/>
      <c r="T339" s="420"/>
      <c r="U339" s="420"/>
      <c r="V339" s="420"/>
      <c r="W339" s="420"/>
      <c r="X339" s="420"/>
      <c r="Y339" s="420"/>
      <c r="Z339" s="420"/>
      <c r="AA339" s="420"/>
      <c r="AB339" s="420"/>
      <c r="AC339" s="420"/>
    </row>
    <row r="340" spans="2:29">
      <c r="B340" s="420"/>
      <c r="C340" s="420"/>
      <c r="D340" s="420"/>
      <c r="E340" s="420"/>
      <c r="F340" s="421"/>
      <c r="G340" s="421"/>
      <c r="H340" s="420"/>
      <c r="I340" s="420"/>
      <c r="J340" s="420"/>
      <c r="K340" s="420"/>
      <c r="L340" s="420"/>
      <c r="M340" s="420"/>
      <c r="N340" s="420"/>
      <c r="O340" s="420"/>
      <c r="P340" s="420"/>
      <c r="Q340" s="420"/>
      <c r="R340" s="420"/>
      <c r="S340" s="420"/>
      <c r="T340" s="420"/>
      <c r="U340" s="420"/>
      <c r="V340" s="420"/>
      <c r="W340" s="420"/>
      <c r="X340" s="420"/>
      <c r="Y340" s="420"/>
      <c r="Z340" s="420"/>
      <c r="AA340" s="420"/>
      <c r="AB340" s="420"/>
      <c r="AC340" s="420"/>
    </row>
    <row r="341" spans="2:29">
      <c r="B341" s="420"/>
      <c r="C341" s="420"/>
      <c r="D341" s="420"/>
      <c r="E341" s="420"/>
      <c r="F341" s="421"/>
      <c r="G341" s="421"/>
      <c r="H341" s="420"/>
      <c r="I341" s="420"/>
      <c r="J341" s="420"/>
      <c r="K341" s="420"/>
      <c r="L341" s="420"/>
      <c r="M341" s="420"/>
      <c r="N341" s="420"/>
      <c r="O341" s="420"/>
      <c r="P341" s="420"/>
      <c r="Q341" s="420"/>
      <c r="R341" s="420"/>
      <c r="S341" s="420"/>
      <c r="T341" s="420"/>
      <c r="U341" s="420"/>
      <c r="V341" s="420"/>
      <c r="W341" s="420"/>
      <c r="X341" s="420"/>
      <c r="Y341" s="420"/>
      <c r="Z341" s="420"/>
      <c r="AA341" s="420"/>
      <c r="AB341" s="420"/>
      <c r="AC341" s="420"/>
    </row>
    <row r="342" spans="2:29">
      <c r="B342" s="420"/>
      <c r="C342" s="420"/>
      <c r="D342" s="420"/>
      <c r="E342" s="420"/>
      <c r="F342" s="421"/>
      <c r="G342" s="421"/>
      <c r="H342" s="420"/>
      <c r="I342" s="420"/>
      <c r="J342" s="420"/>
      <c r="K342" s="420"/>
      <c r="L342" s="420"/>
      <c r="M342" s="420"/>
      <c r="N342" s="420"/>
      <c r="O342" s="420"/>
      <c r="P342" s="420"/>
      <c r="Q342" s="420"/>
      <c r="R342" s="420"/>
      <c r="S342" s="420"/>
      <c r="T342" s="420"/>
      <c r="U342" s="420"/>
      <c r="V342" s="420"/>
      <c r="W342" s="420"/>
      <c r="X342" s="420"/>
      <c r="Y342" s="420"/>
      <c r="Z342" s="420"/>
      <c r="AA342" s="420"/>
      <c r="AB342" s="420"/>
      <c r="AC342" s="420"/>
    </row>
    <row r="343" spans="2:29">
      <c r="B343" s="420"/>
      <c r="C343" s="420"/>
      <c r="D343" s="420"/>
      <c r="E343" s="420"/>
      <c r="F343" s="421"/>
      <c r="G343" s="421"/>
      <c r="H343" s="420"/>
      <c r="I343" s="420"/>
      <c r="J343" s="420"/>
      <c r="K343" s="420"/>
      <c r="L343" s="420"/>
      <c r="M343" s="420"/>
      <c r="N343" s="420"/>
      <c r="O343" s="420"/>
      <c r="P343" s="420"/>
      <c r="Q343" s="420"/>
      <c r="R343" s="420"/>
      <c r="S343" s="420"/>
      <c r="T343" s="420"/>
      <c r="U343" s="420"/>
      <c r="V343" s="420"/>
      <c r="W343" s="420"/>
      <c r="X343" s="420"/>
      <c r="Y343" s="420"/>
      <c r="Z343" s="420"/>
      <c r="AA343" s="420"/>
      <c r="AB343" s="420"/>
      <c r="AC343" s="420"/>
    </row>
    <row r="344" spans="2:29">
      <c r="B344" s="420"/>
      <c r="C344" s="420"/>
      <c r="D344" s="420"/>
      <c r="E344" s="420"/>
      <c r="F344" s="421"/>
      <c r="G344" s="421"/>
      <c r="H344" s="420"/>
      <c r="I344" s="420"/>
      <c r="J344" s="420"/>
      <c r="K344" s="420"/>
      <c r="L344" s="420"/>
      <c r="M344" s="420"/>
      <c r="N344" s="420"/>
      <c r="O344" s="420"/>
      <c r="P344" s="420"/>
      <c r="Q344" s="420"/>
      <c r="R344" s="420"/>
      <c r="S344" s="420"/>
      <c r="T344" s="420"/>
      <c r="U344" s="420"/>
      <c r="V344" s="420"/>
      <c r="W344" s="420"/>
      <c r="X344" s="420"/>
      <c r="Y344" s="420"/>
      <c r="Z344" s="420"/>
      <c r="AA344" s="420"/>
      <c r="AB344" s="420"/>
      <c r="AC344" s="420"/>
    </row>
    <row r="345" spans="2:29">
      <c r="B345" s="420"/>
      <c r="C345" s="420"/>
      <c r="D345" s="420"/>
      <c r="E345" s="420"/>
      <c r="F345" s="421"/>
      <c r="G345" s="421"/>
      <c r="H345" s="420"/>
      <c r="I345" s="420"/>
      <c r="J345" s="420"/>
      <c r="K345" s="420"/>
      <c r="L345" s="420"/>
      <c r="M345" s="420"/>
      <c r="N345" s="420"/>
      <c r="O345" s="420"/>
      <c r="P345" s="420"/>
      <c r="Q345" s="420"/>
      <c r="R345" s="420"/>
      <c r="S345" s="420"/>
      <c r="T345" s="420"/>
      <c r="U345" s="420"/>
      <c r="V345" s="420"/>
      <c r="W345" s="420"/>
      <c r="X345" s="420"/>
      <c r="Y345" s="420"/>
      <c r="Z345" s="420"/>
      <c r="AA345" s="420"/>
      <c r="AB345" s="420"/>
      <c r="AC345" s="420"/>
    </row>
    <row r="346" spans="2:29">
      <c r="B346" s="420"/>
      <c r="C346" s="420"/>
      <c r="D346" s="420"/>
      <c r="E346" s="420"/>
      <c r="F346" s="421"/>
      <c r="G346" s="421"/>
      <c r="H346" s="420"/>
      <c r="I346" s="420"/>
      <c r="J346" s="420"/>
      <c r="K346" s="420"/>
      <c r="L346" s="420"/>
      <c r="M346" s="420"/>
      <c r="N346" s="420"/>
      <c r="O346" s="420"/>
      <c r="P346" s="420"/>
      <c r="Q346" s="420"/>
      <c r="R346" s="420"/>
      <c r="S346" s="420"/>
      <c r="T346" s="420"/>
      <c r="U346" s="420"/>
      <c r="V346" s="420"/>
      <c r="W346" s="420"/>
      <c r="X346" s="420"/>
      <c r="Y346" s="420"/>
      <c r="Z346" s="420"/>
      <c r="AA346" s="420"/>
      <c r="AB346" s="420"/>
      <c r="AC346" s="420"/>
    </row>
    <row r="347" spans="2:29">
      <c r="B347" s="420"/>
      <c r="C347" s="420"/>
      <c r="D347" s="420"/>
      <c r="E347" s="420"/>
      <c r="F347" s="421"/>
      <c r="G347" s="421"/>
      <c r="H347" s="420"/>
      <c r="I347" s="420"/>
      <c r="J347" s="420"/>
      <c r="K347" s="420"/>
      <c r="L347" s="420"/>
      <c r="M347" s="420"/>
      <c r="N347" s="420"/>
      <c r="O347" s="420"/>
      <c r="P347" s="420"/>
      <c r="Q347" s="420"/>
      <c r="R347" s="420"/>
      <c r="S347" s="420"/>
      <c r="T347" s="420"/>
      <c r="U347" s="420"/>
      <c r="V347" s="420"/>
      <c r="W347" s="420"/>
      <c r="X347" s="420"/>
      <c r="Y347" s="420"/>
      <c r="Z347" s="420"/>
      <c r="AA347" s="420"/>
      <c r="AB347" s="420"/>
      <c r="AC347" s="420"/>
    </row>
    <row r="348" spans="2:29">
      <c r="B348" s="420"/>
      <c r="C348" s="420"/>
      <c r="D348" s="420"/>
      <c r="E348" s="420"/>
      <c r="F348" s="421"/>
      <c r="G348" s="421"/>
      <c r="H348" s="420"/>
      <c r="I348" s="420"/>
      <c r="J348" s="420"/>
      <c r="K348" s="420"/>
      <c r="L348" s="420"/>
      <c r="M348" s="420"/>
      <c r="N348" s="420"/>
      <c r="O348" s="420"/>
      <c r="P348" s="420"/>
      <c r="Q348" s="420"/>
      <c r="R348" s="420"/>
      <c r="S348" s="420"/>
      <c r="T348" s="420"/>
      <c r="U348" s="420"/>
      <c r="V348" s="420"/>
      <c r="W348" s="420"/>
      <c r="X348" s="420"/>
      <c r="Y348" s="420"/>
      <c r="Z348" s="420"/>
      <c r="AA348" s="420"/>
      <c r="AB348" s="420"/>
      <c r="AC348" s="420"/>
    </row>
    <row r="349" spans="2:29">
      <c r="B349" s="420"/>
      <c r="C349" s="420"/>
      <c r="D349" s="420"/>
      <c r="E349" s="420"/>
      <c r="F349" s="421"/>
      <c r="G349" s="421"/>
      <c r="H349" s="420"/>
      <c r="I349" s="420"/>
      <c r="J349" s="420"/>
      <c r="K349" s="420"/>
      <c r="L349" s="420"/>
      <c r="M349" s="420"/>
      <c r="N349" s="420"/>
      <c r="O349" s="420"/>
      <c r="P349" s="420"/>
      <c r="Q349" s="420"/>
      <c r="R349" s="420"/>
      <c r="S349" s="420"/>
      <c r="T349" s="420"/>
      <c r="U349" s="420"/>
      <c r="V349" s="420"/>
      <c r="W349" s="420"/>
      <c r="X349" s="420"/>
      <c r="Y349" s="420"/>
      <c r="Z349" s="420"/>
      <c r="AA349" s="420"/>
      <c r="AB349" s="420"/>
      <c r="AC349" s="420"/>
    </row>
    <row r="350" spans="2:29">
      <c r="B350" s="420"/>
      <c r="C350" s="420"/>
      <c r="D350" s="420"/>
      <c r="E350" s="420"/>
      <c r="F350" s="421"/>
      <c r="G350" s="421"/>
      <c r="H350" s="420"/>
      <c r="I350" s="420"/>
      <c r="J350" s="420"/>
      <c r="K350" s="420"/>
      <c r="L350" s="420"/>
      <c r="M350" s="420"/>
      <c r="N350" s="420"/>
      <c r="O350" s="420"/>
      <c r="P350" s="420"/>
      <c r="Q350" s="420"/>
      <c r="R350" s="420"/>
      <c r="S350" s="420"/>
      <c r="T350" s="420"/>
      <c r="U350" s="420"/>
      <c r="V350" s="420"/>
      <c r="W350" s="420"/>
      <c r="X350" s="420"/>
      <c r="Y350" s="420"/>
      <c r="Z350" s="420"/>
      <c r="AA350" s="420"/>
      <c r="AB350" s="420"/>
      <c r="AC350" s="420"/>
    </row>
    <row r="351" spans="2:29">
      <c r="B351" s="420"/>
      <c r="C351" s="420"/>
      <c r="D351" s="420"/>
      <c r="E351" s="420"/>
      <c r="F351" s="421"/>
      <c r="G351" s="421"/>
      <c r="H351" s="420"/>
      <c r="I351" s="420"/>
      <c r="J351" s="420"/>
      <c r="K351" s="420"/>
      <c r="L351" s="420"/>
      <c r="M351" s="420"/>
      <c r="N351" s="420"/>
      <c r="O351" s="420"/>
      <c r="P351" s="420"/>
      <c r="Q351" s="420"/>
      <c r="R351" s="420"/>
      <c r="S351" s="420"/>
      <c r="T351" s="420"/>
      <c r="U351" s="420"/>
      <c r="V351" s="420"/>
      <c r="W351" s="420"/>
      <c r="X351" s="420"/>
      <c r="Y351" s="420"/>
      <c r="Z351" s="420"/>
      <c r="AA351" s="420"/>
      <c r="AB351" s="420"/>
      <c r="AC351" s="420"/>
    </row>
    <row r="352" spans="2:29">
      <c r="B352" s="420"/>
      <c r="C352" s="420"/>
      <c r="D352" s="420"/>
      <c r="E352" s="420"/>
      <c r="F352" s="421"/>
      <c r="G352" s="421"/>
      <c r="H352" s="420"/>
      <c r="I352" s="420"/>
      <c r="J352" s="420"/>
      <c r="K352" s="420"/>
      <c r="L352" s="420"/>
      <c r="M352" s="420"/>
      <c r="N352" s="420"/>
      <c r="O352" s="420"/>
      <c r="P352" s="420"/>
      <c r="Q352" s="420"/>
      <c r="R352" s="420"/>
      <c r="S352" s="420"/>
      <c r="T352" s="420"/>
      <c r="U352" s="420"/>
      <c r="V352" s="420"/>
      <c r="W352" s="420"/>
      <c r="X352" s="420"/>
      <c r="Y352" s="420"/>
      <c r="Z352" s="420"/>
      <c r="AA352" s="420"/>
      <c r="AB352" s="420"/>
      <c r="AC352" s="420"/>
    </row>
    <row r="353" spans="2:29">
      <c r="B353" s="420"/>
      <c r="C353" s="420"/>
      <c r="D353" s="420"/>
      <c r="E353" s="420"/>
      <c r="F353" s="421"/>
      <c r="G353" s="421"/>
      <c r="H353" s="420"/>
      <c r="I353" s="420"/>
      <c r="J353" s="420"/>
      <c r="K353" s="420"/>
      <c r="L353" s="420"/>
      <c r="M353" s="420"/>
      <c r="N353" s="420"/>
      <c r="O353" s="420"/>
      <c r="P353" s="420"/>
      <c r="Q353" s="420"/>
      <c r="R353" s="420"/>
      <c r="S353" s="420"/>
      <c r="T353" s="420"/>
      <c r="U353" s="420"/>
      <c r="V353" s="420"/>
      <c r="W353" s="420"/>
      <c r="X353" s="420"/>
      <c r="Y353" s="420"/>
      <c r="Z353" s="420"/>
      <c r="AA353" s="420"/>
      <c r="AB353" s="420"/>
      <c r="AC353" s="420"/>
    </row>
    <row r="354" spans="2:29">
      <c r="B354" s="420"/>
      <c r="C354" s="420"/>
      <c r="D354" s="420"/>
      <c r="E354" s="420"/>
      <c r="F354" s="421"/>
      <c r="G354" s="421"/>
      <c r="H354" s="420"/>
      <c r="I354" s="420"/>
      <c r="J354" s="420"/>
      <c r="K354" s="420"/>
      <c r="L354" s="420"/>
      <c r="M354" s="420"/>
      <c r="N354" s="420"/>
      <c r="O354" s="420"/>
      <c r="P354" s="420"/>
      <c r="Q354" s="420"/>
      <c r="R354" s="420"/>
      <c r="S354" s="420"/>
      <c r="T354" s="420"/>
      <c r="U354" s="420"/>
      <c r="V354" s="420"/>
      <c r="W354" s="420"/>
      <c r="X354" s="420"/>
      <c r="Y354" s="420"/>
      <c r="Z354" s="420"/>
      <c r="AA354" s="420"/>
      <c r="AB354" s="420"/>
      <c r="AC354" s="420"/>
    </row>
    <row r="355" spans="2:29">
      <c r="B355" s="420"/>
      <c r="C355" s="420"/>
      <c r="D355" s="420"/>
      <c r="E355" s="420"/>
      <c r="F355" s="421"/>
      <c r="G355" s="421"/>
      <c r="H355" s="420"/>
      <c r="I355" s="420"/>
      <c r="J355" s="420"/>
      <c r="K355" s="420"/>
      <c r="L355" s="420"/>
      <c r="M355" s="420"/>
      <c r="N355" s="420"/>
      <c r="O355" s="420"/>
      <c r="P355" s="420"/>
      <c r="Q355" s="420"/>
      <c r="R355" s="420"/>
      <c r="S355" s="420"/>
      <c r="T355" s="420"/>
      <c r="U355" s="420"/>
      <c r="V355" s="420"/>
      <c r="W355" s="420"/>
      <c r="X355" s="420"/>
      <c r="Y355" s="420"/>
      <c r="Z355" s="420"/>
      <c r="AA355" s="420"/>
      <c r="AB355" s="420"/>
      <c r="AC355" s="420"/>
    </row>
    <row r="356" spans="2:29">
      <c r="B356" s="420"/>
      <c r="C356" s="420"/>
      <c r="D356" s="420"/>
      <c r="E356" s="420"/>
      <c r="F356" s="421"/>
      <c r="G356" s="421"/>
      <c r="H356" s="420"/>
      <c r="I356" s="420"/>
      <c r="J356" s="420"/>
      <c r="K356" s="420"/>
      <c r="L356" s="420"/>
      <c r="M356" s="420"/>
      <c r="N356" s="420"/>
      <c r="O356" s="420"/>
      <c r="P356" s="420"/>
      <c r="Q356" s="420"/>
      <c r="R356" s="420"/>
      <c r="S356" s="420"/>
      <c r="T356" s="420"/>
      <c r="U356" s="420"/>
      <c r="V356" s="420"/>
      <c r="W356" s="420"/>
      <c r="X356" s="420"/>
      <c r="Y356" s="420"/>
      <c r="Z356" s="420"/>
      <c r="AA356" s="420"/>
      <c r="AB356" s="420"/>
      <c r="AC356" s="420"/>
    </row>
    <row r="357" spans="2:29">
      <c r="B357" s="420"/>
      <c r="C357" s="420"/>
      <c r="D357" s="420"/>
      <c r="E357" s="420"/>
      <c r="F357" s="421"/>
      <c r="G357" s="421"/>
      <c r="H357" s="420"/>
      <c r="I357" s="420"/>
      <c r="J357" s="420"/>
      <c r="K357" s="420"/>
      <c r="L357" s="420"/>
      <c r="M357" s="420"/>
      <c r="N357" s="420"/>
      <c r="O357" s="420"/>
      <c r="P357" s="420"/>
      <c r="Q357" s="420"/>
      <c r="R357" s="420"/>
      <c r="S357" s="420"/>
      <c r="T357" s="420"/>
      <c r="U357" s="420"/>
      <c r="V357" s="420"/>
      <c r="W357" s="420"/>
      <c r="X357" s="420"/>
      <c r="Y357" s="420"/>
      <c r="Z357" s="420"/>
      <c r="AA357" s="420"/>
      <c r="AB357" s="420"/>
      <c r="AC357" s="420"/>
    </row>
    <row r="358" spans="2:29">
      <c r="B358" s="420"/>
      <c r="C358" s="420"/>
      <c r="D358" s="420"/>
      <c r="E358" s="420"/>
      <c r="F358" s="421"/>
      <c r="G358" s="421"/>
      <c r="H358" s="420"/>
      <c r="I358" s="420"/>
      <c r="J358" s="420"/>
      <c r="K358" s="420"/>
      <c r="L358" s="420"/>
      <c r="M358" s="420"/>
      <c r="N358" s="420"/>
      <c r="O358" s="420"/>
      <c r="P358" s="420"/>
      <c r="Q358" s="420"/>
      <c r="R358" s="420"/>
      <c r="S358" s="420"/>
      <c r="T358" s="420"/>
      <c r="U358" s="420"/>
      <c r="V358" s="420"/>
      <c r="W358" s="420"/>
      <c r="X358" s="420"/>
      <c r="Y358" s="420"/>
      <c r="Z358" s="420"/>
      <c r="AA358" s="420"/>
      <c r="AB358" s="420"/>
      <c r="AC358" s="420"/>
    </row>
    <row r="359" spans="2:29">
      <c r="B359" s="420"/>
      <c r="C359" s="420"/>
      <c r="D359" s="420"/>
      <c r="E359" s="420"/>
      <c r="F359" s="421"/>
      <c r="G359" s="421"/>
      <c r="H359" s="420"/>
      <c r="I359" s="420"/>
      <c r="J359" s="420"/>
      <c r="K359" s="420"/>
      <c r="L359" s="420"/>
      <c r="M359" s="420"/>
      <c r="N359" s="420"/>
      <c r="O359" s="420"/>
      <c r="P359" s="420"/>
      <c r="Q359" s="420"/>
      <c r="R359" s="420"/>
      <c r="S359" s="420"/>
      <c r="T359" s="420"/>
      <c r="U359" s="420"/>
      <c r="V359" s="420"/>
      <c r="W359" s="420"/>
      <c r="X359" s="420"/>
      <c r="Y359" s="420"/>
      <c r="Z359" s="420"/>
      <c r="AA359" s="420"/>
      <c r="AB359" s="420"/>
      <c r="AC359" s="420"/>
    </row>
    <row r="360" spans="2:29">
      <c r="B360" s="420"/>
      <c r="C360" s="420"/>
      <c r="D360" s="420"/>
      <c r="E360" s="420"/>
      <c r="F360" s="421"/>
      <c r="G360" s="421"/>
      <c r="H360" s="420"/>
      <c r="I360" s="420"/>
      <c r="J360" s="420"/>
      <c r="K360" s="420"/>
      <c r="L360" s="420"/>
      <c r="M360" s="420"/>
      <c r="N360" s="420"/>
      <c r="O360" s="420"/>
      <c r="P360" s="420"/>
      <c r="Q360" s="420"/>
      <c r="R360" s="420"/>
      <c r="S360" s="420"/>
      <c r="T360" s="420"/>
      <c r="U360" s="420"/>
      <c r="V360" s="420"/>
      <c r="W360" s="420"/>
      <c r="X360" s="420"/>
      <c r="Y360" s="420"/>
      <c r="Z360" s="420"/>
      <c r="AA360" s="420"/>
      <c r="AB360" s="420"/>
      <c r="AC360" s="420"/>
    </row>
    <row r="361" spans="2:29">
      <c r="B361" s="420"/>
      <c r="C361" s="420"/>
      <c r="D361" s="420"/>
      <c r="E361" s="420"/>
      <c r="F361" s="421"/>
      <c r="G361" s="421"/>
      <c r="H361" s="420"/>
      <c r="I361" s="420"/>
      <c r="J361" s="420"/>
      <c r="K361" s="420"/>
      <c r="L361" s="420"/>
      <c r="M361" s="420"/>
      <c r="N361" s="420"/>
      <c r="O361" s="420"/>
      <c r="P361" s="420"/>
      <c r="Q361" s="420"/>
      <c r="R361" s="420"/>
      <c r="S361" s="420"/>
      <c r="T361" s="420"/>
      <c r="U361" s="420"/>
      <c r="V361" s="420"/>
      <c r="W361" s="420"/>
      <c r="X361" s="420"/>
      <c r="Y361" s="420"/>
      <c r="Z361" s="420"/>
      <c r="AA361" s="420"/>
      <c r="AB361" s="420"/>
      <c r="AC361" s="420"/>
    </row>
    <row r="362" spans="2:29">
      <c r="B362" s="420"/>
      <c r="C362" s="420"/>
      <c r="D362" s="420"/>
      <c r="E362" s="420"/>
      <c r="F362" s="421"/>
      <c r="G362" s="421"/>
      <c r="H362" s="420"/>
      <c r="I362" s="420"/>
      <c r="J362" s="420"/>
      <c r="K362" s="420"/>
      <c r="L362" s="420"/>
      <c r="M362" s="420"/>
      <c r="N362" s="420"/>
      <c r="O362" s="420"/>
      <c r="P362" s="420"/>
      <c r="Q362" s="420"/>
      <c r="R362" s="420"/>
      <c r="S362" s="420"/>
      <c r="T362" s="420"/>
      <c r="U362" s="420"/>
      <c r="V362" s="420"/>
      <c r="W362" s="420"/>
      <c r="X362" s="420"/>
      <c r="Y362" s="420"/>
      <c r="Z362" s="420"/>
      <c r="AA362" s="420"/>
      <c r="AB362" s="420"/>
      <c r="AC362" s="420"/>
    </row>
    <row r="363" spans="2:29">
      <c r="B363" s="420"/>
      <c r="C363" s="420"/>
      <c r="D363" s="420"/>
      <c r="E363" s="420"/>
      <c r="F363" s="421"/>
      <c r="G363" s="421"/>
      <c r="H363" s="420"/>
      <c r="I363" s="420"/>
      <c r="J363" s="420"/>
      <c r="K363" s="420"/>
      <c r="L363" s="420"/>
      <c r="M363" s="420"/>
      <c r="N363" s="420"/>
      <c r="O363" s="420"/>
      <c r="P363" s="420"/>
      <c r="Q363" s="420"/>
      <c r="R363" s="420"/>
      <c r="S363" s="420"/>
      <c r="T363" s="420"/>
      <c r="U363" s="420"/>
      <c r="V363" s="420"/>
      <c r="W363" s="420"/>
      <c r="X363" s="420"/>
      <c r="Y363" s="420"/>
      <c r="Z363" s="420"/>
      <c r="AA363" s="420"/>
      <c r="AB363" s="420"/>
      <c r="AC363" s="420"/>
    </row>
    <row r="364" spans="2:29">
      <c r="B364" s="420"/>
      <c r="C364" s="420"/>
      <c r="D364" s="420"/>
      <c r="E364" s="420"/>
      <c r="F364" s="421"/>
      <c r="G364" s="421"/>
      <c r="H364" s="420"/>
      <c r="I364" s="420"/>
      <c r="J364" s="420"/>
      <c r="K364" s="420"/>
      <c r="L364" s="420"/>
      <c r="M364" s="420"/>
      <c r="N364" s="420"/>
      <c r="O364" s="420"/>
      <c r="P364" s="420"/>
      <c r="Q364" s="420"/>
      <c r="R364" s="420"/>
      <c r="S364" s="420"/>
      <c r="T364" s="420"/>
      <c r="U364" s="420"/>
      <c r="V364" s="420"/>
      <c r="W364" s="420"/>
      <c r="X364" s="420"/>
      <c r="Y364" s="420"/>
      <c r="Z364" s="420"/>
      <c r="AA364" s="420"/>
      <c r="AB364" s="420"/>
      <c r="AC364" s="420"/>
    </row>
    <row r="365" spans="2:29">
      <c r="B365" s="420"/>
      <c r="C365" s="420"/>
      <c r="D365" s="420"/>
      <c r="E365" s="420"/>
      <c r="F365" s="421"/>
      <c r="G365" s="421"/>
      <c r="H365" s="420"/>
      <c r="I365" s="420"/>
      <c r="J365" s="420"/>
      <c r="K365" s="420"/>
      <c r="L365" s="420"/>
      <c r="M365" s="420"/>
      <c r="N365" s="420"/>
      <c r="O365" s="420"/>
      <c r="P365" s="420"/>
      <c r="Q365" s="420"/>
      <c r="R365" s="420"/>
      <c r="S365" s="420"/>
      <c r="T365" s="420"/>
      <c r="U365" s="420"/>
      <c r="V365" s="420"/>
      <c r="W365" s="420"/>
      <c r="X365" s="420"/>
      <c r="Y365" s="420"/>
      <c r="Z365" s="420"/>
      <c r="AA365" s="420"/>
      <c r="AB365" s="420"/>
      <c r="AC365" s="420"/>
    </row>
    <row r="366" spans="2:29">
      <c r="B366" s="420"/>
      <c r="C366" s="420"/>
      <c r="D366" s="420"/>
      <c r="E366" s="420"/>
      <c r="F366" s="421"/>
      <c r="G366" s="421"/>
      <c r="H366" s="420"/>
      <c r="I366" s="420"/>
      <c r="J366" s="420"/>
      <c r="K366" s="420"/>
      <c r="L366" s="420"/>
      <c r="M366" s="420"/>
      <c r="N366" s="420"/>
      <c r="O366" s="420"/>
      <c r="P366" s="420"/>
      <c r="Q366" s="420"/>
      <c r="R366" s="420"/>
      <c r="S366" s="420"/>
      <c r="T366" s="420"/>
      <c r="U366" s="420"/>
      <c r="V366" s="420"/>
      <c r="W366" s="420"/>
      <c r="X366" s="420"/>
      <c r="Y366" s="420"/>
      <c r="Z366" s="420"/>
      <c r="AA366" s="420"/>
      <c r="AB366" s="420"/>
      <c r="AC366" s="420"/>
    </row>
    <row r="367" spans="2:29">
      <c r="B367" s="420"/>
      <c r="C367" s="420"/>
      <c r="D367" s="420"/>
      <c r="E367" s="420"/>
      <c r="F367" s="421"/>
      <c r="G367" s="421"/>
      <c r="H367" s="420"/>
      <c r="I367" s="420"/>
      <c r="J367" s="420"/>
      <c r="K367" s="420"/>
      <c r="L367" s="420"/>
      <c r="M367" s="420"/>
      <c r="N367" s="420"/>
      <c r="O367" s="420"/>
      <c r="P367" s="420"/>
      <c r="Q367" s="420"/>
      <c r="R367" s="420"/>
      <c r="S367" s="420"/>
      <c r="T367" s="420"/>
      <c r="U367" s="420"/>
      <c r="V367" s="420"/>
      <c r="W367" s="420"/>
      <c r="X367" s="420"/>
      <c r="Y367" s="420"/>
      <c r="Z367" s="420"/>
      <c r="AA367" s="420"/>
      <c r="AB367" s="420"/>
      <c r="AC367" s="420"/>
    </row>
    <row r="368" spans="2:29">
      <c r="B368" s="420"/>
      <c r="C368" s="420"/>
      <c r="D368" s="420"/>
      <c r="E368" s="420"/>
      <c r="F368" s="421"/>
      <c r="G368" s="421"/>
      <c r="H368" s="420"/>
      <c r="I368" s="420"/>
      <c r="J368" s="420"/>
      <c r="K368" s="420"/>
      <c r="L368" s="420"/>
      <c r="M368" s="420"/>
      <c r="N368" s="420"/>
      <c r="O368" s="420"/>
      <c r="P368" s="420"/>
      <c r="Q368" s="420"/>
      <c r="R368" s="420"/>
      <c r="S368" s="420"/>
      <c r="T368" s="420"/>
      <c r="U368" s="420"/>
      <c r="V368" s="420"/>
      <c r="W368" s="420"/>
      <c r="X368" s="420"/>
      <c r="Y368" s="420"/>
      <c r="Z368" s="420"/>
      <c r="AA368" s="420"/>
      <c r="AB368" s="420"/>
      <c r="AC368" s="420"/>
    </row>
    <row r="369" spans="2:29">
      <c r="B369" s="420"/>
      <c r="C369" s="420"/>
      <c r="D369" s="420"/>
      <c r="E369" s="420"/>
      <c r="F369" s="421"/>
      <c r="G369" s="421"/>
      <c r="H369" s="420"/>
      <c r="I369" s="420"/>
      <c r="J369" s="420"/>
      <c r="K369" s="420"/>
      <c r="L369" s="420"/>
      <c r="M369" s="420"/>
      <c r="N369" s="420"/>
      <c r="O369" s="420"/>
      <c r="P369" s="420"/>
      <c r="Q369" s="420"/>
      <c r="R369" s="420"/>
      <c r="S369" s="420"/>
      <c r="T369" s="420"/>
      <c r="U369" s="420"/>
      <c r="V369" s="420"/>
      <c r="W369" s="420"/>
      <c r="X369" s="420"/>
      <c r="Y369" s="420"/>
      <c r="Z369" s="420"/>
      <c r="AA369" s="420"/>
      <c r="AB369" s="420"/>
      <c r="AC369" s="420"/>
    </row>
    <row r="370" spans="2:29">
      <c r="B370" s="420"/>
      <c r="C370" s="420"/>
      <c r="D370" s="420"/>
      <c r="E370" s="420"/>
      <c r="F370" s="421"/>
      <c r="G370" s="421"/>
      <c r="H370" s="420"/>
      <c r="I370" s="420"/>
      <c r="J370" s="420"/>
      <c r="K370" s="420"/>
      <c r="L370" s="420"/>
      <c r="M370" s="420"/>
      <c r="N370" s="420"/>
      <c r="O370" s="420"/>
      <c r="P370" s="420"/>
      <c r="Q370" s="420"/>
      <c r="R370" s="420"/>
      <c r="S370" s="420"/>
      <c r="T370" s="420"/>
      <c r="U370" s="420"/>
      <c r="V370" s="420"/>
      <c r="W370" s="420"/>
      <c r="X370" s="420"/>
      <c r="Y370" s="420"/>
      <c r="Z370" s="420"/>
      <c r="AA370" s="420"/>
      <c r="AB370" s="420"/>
      <c r="AC370" s="420"/>
    </row>
    <row r="371" spans="2:29">
      <c r="B371" s="420"/>
      <c r="C371" s="420"/>
      <c r="D371" s="420"/>
      <c r="E371" s="420"/>
      <c r="F371" s="421"/>
      <c r="G371" s="421"/>
      <c r="H371" s="420"/>
      <c r="I371" s="420"/>
      <c r="J371" s="420"/>
      <c r="K371" s="420"/>
      <c r="L371" s="420"/>
      <c r="M371" s="420"/>
      <c r="N371" s="420"/>
      <c r="O371" s="420"/>
      <c r="P371" s="420"/>
      <c r="Q371" s="420"/>
      <c r="R371" s="420"/>
      <c r="S371" s="420"/>
      <c r="T371" s="420"/>
      <c r="U371" s="420"/>
      <c r="V371" s="420"/>
      <c r="W371" s="420"/>
      <c r="X371" s="420"/>
      <c r="Y371" s="420"/>
      <c r="Z371" s="420"/>
      <c r="AA371" s="420"/>
      <c r="AB371" s="420"/>
      <c r="AC371" s="420"/>
    </row>
    <row r="372" spans="2:29">
      <c r="B372" s="420"/>
      <c r="C372" s="420"/>
      <c r="D372" s="420"/>
      <c r="E372" s="420"/>
      <c r="F372" s="421"/>
      <c r="G372" s="421"/>
      <c r="H372" s="420"/>
      <c r="I372" s="420"/>
      <c r="J372" s="420"/>
      <c r="K372" s="420"/>
      <c r="L372" s="420"/>
      <c r="M372" s="420"/>
      <c r="N372" s="420"/>
      <c r="O372" s="420"/>
      <c r="P372" s="420"/>
      <c r="Q372" s="420"/>
      <c r="R372" s="420"/>
      <c r="S372" s="420"/>
      <c r="T372" s="420"/>
      <c r="U372" s="420"/>
      <c r="V372" s="420"/>
      <c r="W372" s="420"/>
      <c r="X372" s="420"/>
      <c r="Y372" s="420"/>
      <c r="Z372" s="420"/>
      <c r="AA372" s="420"/>
      <c r="AB372" s="420"/>
      <c r="AC372" s="420"/>
    </row>
    <row r="373" spans="2:29">
      <c r="B373" s="420"/>
      <c r="C373" s="420"/>
      <c r="D373" s="420"/>
      <c r="E373" s="420"/>
      <c r="F373" s="421"/>
      <c r="G373" s="421"/>
      <c r="H373" s="420"/>
      <c r="I373" s="420"/>
      <c r="J373" s="420"/>
      <c r="K373" s="420"/>
      <c r="L373" s="420"/>
      <c r="M373" s="420"/>
      <c r="N373" s="420"/>
      <c r="O373" s="420"/>
      <c r="P373" s="420"/>
      <c r="Q373" s="420"/>
      <c r="R373" s="420"/>
      <c r="S373" s="420"/>
      <c r="T373" s="420"/>
      <c r="U373" s="420"/>
      <c r="V373" s="420"/>
      <c r="W373" s="420"/>
      <c r="X373" s="420"/>
      <c r="Y373" s="420"/>
      <c r="Z373" s="420"/>
      <c r="AA373" s="420"/>
      <c r="AB373" s="420"/>
      <c r="AC373" s="420"/>
    </row>
    <row r="374" spans="2:29">
      <c r="B374" s="420"/>
      <c r="C374" s="420"/>
      <c r="D374" s="420"/>
      <c r="E374" s="420"/>
      <c r="F374" s="421"/>
      <c r="G374" s="421"/>
      <c r="H374" s="420"/>
      <c r="I374" s="420"/>
      <c r="J374" s="420"/>
      <c r="K374" s="420"/>
      <c r="L374" s="420"/>
      <c r="M374" s="420"/>
      <c r="N374" s="420"/>
      <c r="O374" s="420"/>
      <c r="P374" s="420"/>
      <c r="Q374" s="420"/>
      <c r="R374" s="420"/>
      <c r="S374" s="420"/>
      <c r="T374" s="420"/>
      <c r="U374" s="420"/>
      <c r="V374" s="420"/>
      <c r="W374" s="420"/>
      <c r="X374" s="420"/>
      <c r="Y374" s="420"/>
      <c r="Z374" s="420"/>
      <c r="AA374" s="420"/>
      <c r="AB374" s="420"/>
      <c r="AC374" s="420"/>
    </row>
    <row r="375" spans="2:29">
      <c r="B375" s="420"/>
      <c r="C375" s="420"/>
      <c r="D375" s="420"/>
      <c r="E375" s="420"/>
      <c r="F375" s="421"/>
      <c r="G375" s="421"/>
      <c r="H375" s="420"/>
      <c r="I375" s="420"/>
      <c r="J375" s="420"/>
      <c r="K375" s="420"/>
      <c r="L375" s="420"/>
      <c r="M375" s="420"/>
      <c r="N375" s="420"/>
      <c r="O375" s="420"/>
      <c r="P375" s="420"/>
      <c r="Q375" s="420"/>
      <c r="R375" s="420"/>
      <c r="S375" s="420"/>
      <c r="T375" s="420"/>
      <c r="U375" s="420"/>
      <c r="V375" s="420"/>
      <c r="W375" s="420"/>
      <c r="X375" s="420"/>
      <c r="Y375" s="420"/>
      <c r="Z375" s="420"/>
      <c r="AA375" s="420"/>
      <c r="AB375" s="420"/>
      <c r="AC375" s="420"/>
    </row>
    <row r="376" spans="2:29">
      <c r="B376" s="420"/>
      <c r="C376" s="420"/>
      <c r="D376" s="420"/>
      <c r="E376" s="420"/>
      <c r="F376" s="421"/>
      <c r="G376" s="421"/>
      <c r="H376" s="420"/>
      <c r="I376" s="420"/>
      <c r="J376" s="420"/>
      <c r="K376" s="420"/>
      <c r="L376" s="420"/>
      <c r="M376" s="420"/>
      <c r="N376" s="420"/>
      <c r="O376" s="420"/>
      <c r="P376" s="420"/>
      <c r="Q376" s="420"/>
      <c r="R376" s="420"/>
      <c r="S376" s="420"/>
      <c r="T376" s="420"/>
      <c r="U376" s="420"/>
      <c r="V376" s="420"/>
      <c r="W376" s="420"/>
      <c r="X376" s="420"/>
      <c r="Y376" s="420"/>
      <c r="Z376" s="420"/>
      <c r="AA376" s="420"/>
      <c r="AB376" s="420"/>
      <c r="AC376" s="420"/>
    </row>
    <row r="377" spans="2:29">
      <c r="B377" s="420"/>
      <c r="C377" s="420"/>
      <c r="D377" s="420"/>
      <c r="E377" s="420"/>
      <c r="F377" s="421"/>
      <c r="G377" s="421"/>
      <c r="H377" s="420"/>
      <c r="I377" s="420"/>
      <c r="J377" s="420"/>
      <c r="K377" s="420"/>
      <c r="L377" s="420"/>
      <c r="M377" s="420"/>
      <c r="N377" s="420"/>
      <c r="O377" s="420"/>
      <c r="P377" s="420"/>
      <c r="Q377" s="420"/>
      <c r="R377" s="420"/>
      <c r="S377" s="420"/>
      <c r="T377" s="420"/>
      <c r="U377" s="420"/>
      <c r="V377" s="420"/>
      <c r="W377" s="420"/>
      <c r="X377" s="420"/>
      <c r="Y377" s="420"/>
      <c r="Z377" s="420"/>
      <c r="AA377" s="420"/>
      <c r="AB377" s="420"/>
      <c r="AC377" s="420"/>
    </row>
    <row r="378" spans="2:29">
      <c r="B378" s="420"/>
      <c r="C378" s="420"/>
      <c r="D378" s="420"/>
      <c r="E378" s="420"/>
      <c r="F378" s="421"/>
      <c r="G378" s="421"/>
      <c r="H378" s="420"/>
      <c r="I378" s="420"/>
      <c r="J378" s="420"/>
      <c r="K378" s="420"/>
      <c r="L378" s="420"/>
      <c r="M378" s="420"/>
      <c r="N378" s="420"/>
      <c r="O378" s="420"/>
      <c r="P378" s="420"/>
      <c r="Q378" s="420"/>
      <c r="R378" s="420"/>
      <c r="S378" s="420"/>
      <c r="T378" s="420"/>
      <c r="U378" s="420"/>
      <c r="V378" s="420"/>
      <c r="W378" s="420"/>
      <c r="X378" s="420"/>
      <c r="Y378" s="420"/>
      <c r="Z378" s="420"/>
      <c r="AA378" s="420"/>
      <c r="AB378" s="420"/>
      <c r="AC378" s="420"/>
    </row>
    <row r="379" spans="2:29">
      <c r="B379" s="420"/>
      <c r="C379" s="420"/>
      <c r="D379" s="420"/>
      <c r="E379" s="420"/>
      <c r="F379" s="421"/>
      <c r="G379" s="421"/>
      <c r="H379" s="420"/>
      <c r="I379" s="420"/>
      <c r="J379" s="420"/>
      <c r="K379" s="420"/>
      <c r="L379" s="420"/>
      <c r="M379" s="420"/>
      <c r="N379" s="420"/>
      <c r="O379" s="420"/>
      <c r="P379" s="420"/>
      <c r="Q379" s="420"/>
      <c r="R379" s="420"/>
      <c r="S379" s="420"/>
      <c r="T379" s="420"/>
      <c r="U379" s="420"/>
      <c r="V379" s="420"/>
      <c r="W379" s="420"/>
      <c r="X379" s="420"/>
      <c r="Y379" s="420"/>
      <c r="Z379" s="420"/>
      <c r="AA379" s="420"/>
      <c r="AB379" s="420"/>
      <c r="AC379" s="420"/>
    </row>
    <row r="380" spans="2:29">
      <c r="B380" s="420"/>
      <c r="C380" s="420"/>
      <c r="D380" s="420"/>
      <c r="E380" s="420"/>
      <c r="F380" s="421"/>
      <c r="G380" s="421"/>
      <c r="H380" s="420"/>
      <c r="I380" s="420"/>
      <c r="J380" s="420"/>
      <c r="K380" s="420"/>
      <c r="L380" s="420"/>
      <c r="M380" s="420"/>
      <c r="N380" s="420"/>
      <c r="O380" s="420"/>
      <c r="P380" s="420"/>
      <c r="Q380" s="420"/>
      <c r="R380" s="420"/>
      <c r="S380" s="420"/>
      <c r="T380" s="420"/>
      <c r="U380" s="420"/>
      <c r="V380" s="420"/>
      <c r="W380" s="420"/>
      <c r="X380" s="420"/>
      <c r="Y380" s="420"/>
      <c r="Z380" s="420"/>
      <c r="AA380" s="420"/>
      <c r="AB380" s="420"/>
      <c r="AC380" s="420"/>
    </row>
    <row r="381" spans="2:29">
      <c r="B381" s="420"/>
      <c r="C381" s="420"/>
      <c r="D381" s="420"/>
      <c r="E381" s="420"/>
      <c r="F381" s="421"/>
      <c r="G381" s="421"/>
      <c r="H381" s="420"/>
      <c r="I381" s="420"/>
      <c r="J381" s="420"/>
      <c r="K381" s="420"/>
      <c r="L381" s="420"/>
      <c r="M381" s="420"/>
      <c r="N381" s="420"/>
      <c r="O381" s="420"/>
      <c r="P381" s="420"/>
      <c r="Q381" s="420"/>
      <c r="R381" s="420"/>
      <c r="S381" s="420"/>
      <c r="T381" s="420"/>
      <c r="U381" s="420"/>
      <c r="V381" s="420"/>
      <c r="W381" s="420"/>
      <c r="X381" s="420"/>
      <c r="Y381" s="420"/>
      <c r="Z381" s="420"/>
      <c r="AA381" s="420"/>
      <c r="AB381" s="420"/>
      <c r="AC381" s="420"/>
    </row>
    <row r="382" spans="2:29">
      <c r="B382" s="420"/>
      <c r="C382" s="420"/>
      <c r="D382" s="420"/>
      <c r="E382" s="420"/>
      <c r="F382" s="421"/>
      <c r="G382" s="421"/>
      <c r="H382" s="420"/>
      <c r="I382" s="420"/>
      <c r="J382" s="420"/>
      <c r="K382" s="420"/>
      <c r="L382" s="420"/>
      <c r="M382" s="420"/>
      <c r="N382" s="420"/>
      <c r="O382" s="420"/>
      <c r="P382" s="420"/>
      <c r="Q382" s="420"/>
      <c r="R382" s="420"/>
      <c r="S382" s="420"/>
      <c r="T382" s="420"/>
      <c r="U382" s="420"/>
      <c r="V382" s="420"/>
      <c r="W382" s="420"/>
      <c r="X382" s="420"/>
      <c r="Y382" s="420"/>
      <c r="Z382" s="420"/>
      <c r="AA382" s="420"/>
      <c r="AB382" s="420"/>
      <c r="AC382" s="420"/>
    </row>
    <row r="383" spans="2:29">
      <c r="B383" s="420"/>
      <c r="C383" s="420"/>
      <c r="D383" s="420"/>
      <c r="E383" s="420"/>
      <c r="F383" s="421"/>
      <c r="G383" s="421"/>
      <c r="H383" s="420"/>
      <c r="I383" s="420"/>
      <c r="J383" s="420"/>
      <c r="K383" s="420"/>
      <c r="L383" s="420"/>
      <c r="M383" s="420"/>
      <c r="N383" s="420"/>
      <c r="O383" s="420"/>
      <c r="P383" s="420"/>
      <c r="Q383" s="420"/>
      <c r="R383" s="420"/>
      <c r="S383" s="420"/>
      <c r="T383" s="420"/>
      <c r="U383" s="420"/>
      <c r="V383" s="420"/>
      <c r="W383" s="420"/>
      <c r="X383" s="420"/>
      <c r="Y383" s="420"/>
      <c r="Z383" s="420"/>
      <c r="AA383" s="420"/>
      <c r="AB383" s="420"/>
      <c r="AC383" s="420"/>
    </row>
    <row r="384" spans="2:29">
      <c r="B384" s="420"/>
      <c r="C384" s="420"/>
      <c r="D384" s="420"/>
      <c r="E384" s="420"/>
      <c r="F384" s="421"/>
      <c r="G384" s="421"/>
      <c r="H384" s="420"/>
      <c r="I384" s="420"/>
      <c r="J384" s="420"/>
      <c r="K384" s="420"/>
      <c r="L384" s="420"/>
      <c r="M384" s="420"/>
      <c r="N384" s="420"/>
      <c r="O384" s="420"/>
      <c r="P384" s="420"/>
      <c r="Q384" s="420"/>
      <c r="R384" s="420"/>
      <c r="S384" s="420"/>
      <c r="T384" s="420"/>
      <c r="U384" s="420"/>
      <c r="V384" s="420"/>
      <c r="W384" s="420"/>
      <c r="X384" s="420"/>
      <c r="Y384" s="420"/>
      <c r="Z384" s="420"/>
      <c r="AA384" s="420"/>
      <c r="AB384" s="420"/>
      <c r="AC384" s="420"/>
    </row>
    <row r="385" spans="2:29">
      <c r="B385" s="420"/>
      <c r="C385" s="420"/>
      <c r="D385" s="420"/>
      <c r="E385" s="420"/>
      <c r="F385" s="421"/>
      <c r="G385" s="421"/>
      <c r="H385" s="420"/>
      <c r="I385" s="420"/>
      <c r="J385" s="420"/>
      <c r="K385" s="420"/>
      <c r="L385" s="420"/>
      <c r="M385" s="420"/>
      <c r="N385" s="420"/>
      <c r="O385" s="420"/>
      <c r="P385" s="420"/>
      <c r="Q385" s="420"/>
      <c r="R385" s="420"/>
      <c r="S385" s="420"/>
      <c r="T385" s="420"/>
      <c r="U385" s="420"/>
      <c r="V385" s="420"/>
      <c r="W385" s="420"/>
      <c r="X385" s="420"/>
      <c r="Y385" s="420"/>
      <c r="Z385" s="420"/>
      <c r="AA385" s="420"/>
      <c r="AB385" s="420"/>
      <c r="AC385" s="420"/>
    </row>
    <row r="386" spans="2:29">
      <c r="B386" s="420"/>
      <c r="C386" s="420"/>
      <c r="D386" s="420"/>
      <c r="E386" s="420"/>
      <c r="F386" s="421"/>
      <c r="G386" s="421"/>
      <c r="H386" s="420"/>
      <c r="I386" s="420"/>
      <c r="J386" s="420"/>
      <c r="K386" s="420"/>
      <c r="L386" s="420"/>
      <c r="M386" s="420"/>
      <c r="N386" s="420"/>
      <c r="O386" s="420"/>
      <c r="P386" s="420"/>
      <c r="Q386" s="420"/>
      <c r="R386" s="420"/>
      <c r="S386" s="420"/>
      <c r="T386" s="420"/>
      <c r="U386" s="420"/>
      <c r="V386" s="420"/>
      <c r="W386" s="420"/>
      <c r="X386" s="420"/>
      <c r="Y386" s="420"/>
      <c r="Z386" s="420"/>
      <c r="AA386" s="420"/>
      <c r="AB386" s="420"/>
      <c r="AC386" s="420"/>
    </row>
    <row r="387" spans="2:29">
      <c r="B387" s="420"/>
      <c r="C387" s="420"/>
      <c r="D387" s="420"/>
      <c r="E387" s="420"/>
      <c r="F387" s="421"/>
      <c r="G387" s="421"/>
      <c r="H387" s="420"/>
      <c r="I387" s="420"/>
      <c r="J387" s="420"/>
      <c r="K387" s="420"/>
      <c r="L387" s="420"/>
      <c r="M387" s="420"/>
      <c r="N387" s="420"/>
      <c r="O387" s="420"/>
      <c r="P387" s="420"/>
      <c r="Q387" s="420"/>
      <c r="R387" s="420"/>
      <c r="S387" s="420"/>
      <c r="T387" s="420"/>
      <c r="U387" s="420"/>
      <c r="V387" s="420"/>
      <c r="W387" s="420"/>
      <c r="X387" s="420"/>
      <c r="Y387" s="420"/>
      <c r="Z387" s="420"/>
      <c r="AA387" s="420"/>
      <c r="AB387" s="420"/>
      <c r="AC387" s="420"/>
    </row>
    <row r="388" spans="2:29">
      <c r="B388" s="420"/>
      <c r="C388" s="420"/>
      <c r="D388" s="420"/>
      <c r="E388" s="420"/>
      <c r="F388" s="421"/>
      <c r="G388" s="421"/>
      <c r="H388" s="420"/>
      <c r="I388" s="420"/>
      <c r="J388" s="420"/>
      <c r="K388" s="420"/>
      <c r="L388" s="420"/>
      <c r="M388" s="420"/>
      <c r="N388" s="420"/>
      <c r="O388" s="420"/>
      <c r="P388" s="420"/>
      <c r="Q388" s="420"/>
      <c r="R388" s="420"/>
      <c r="S388" s="420"/>
      <c r="T388" s="420"/>
      <c r="U388" s="420"/>
      <c r="V388" s="420"/>
      <c r="W388" s="420"/>
      <c r="X388" s="420"/>
      <c r="Y388" s="420"/>
      <c r="Z388" s="420"/>
      <c r="AA388" s="420"/>
      <c r="AB388" s="420"/>
      <c r="AC388" s="420"/>
    </row>
    <row r="389" spans="2:29">
      <c r="B389" s="420"/>
      <c r="C389" s="420"/>
      <c r="D389" s="420"/>
      <c r="E389" s="420"/>
      <c r="F389" s="421"/>
      <c r="G389" s="421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  <c r="AA389" s="420"/>
      <c r="AB389" s="420"/>
      <c r="AC389" s="420"/>
    </row>
    <row r="390" spans="2:29">
      <c r="B390" s="420"/>
      <c r="C390" s="420"/>
      <c r="D390" s="420"/>
      <c r="E390" s="420"/>
      <c r="F390" s="421"/>
      <c r="G390" s="421"/>
      <c r="H390" s="420"/>
      <c r="I390" s="420"/>
      <c r="J390" s="420"/>
      <c r="K390" s="420"/>
      <c r="L390" s="420"/>
      <c r="M390" s="420"/>
      <c r="N390" s="420"/>
      <c r="O390" s="420"/>
      <c r="P390" s="420"/>
      <c r="Q390" s="420"/>
      <c r="R390" s="420"/>
      <c r="S390" s="420"/>
      <c r="T390" s="420"/>
      <c r="U390" s="420"/>
      <c r="V390" s="420"/>
      <c r="W390" s="420"/>
      <c r="X390" s="420"/>
      <c r="Y390" s="420"/>
      <c r="Z390" s="420"/>
      <c r="AA390" s="420"/>
      <c r="AB390" s="420"/>
      <c r="AC390" s="420"/>
    </row>
    <row r="391" spans="2:29">
      <c r="B391" s="420"/>
      <c r="C391" s="420"/>
      <c r="D391" s="420"/>
      <c r="E391" s="420"/>
      <c r="F391" s="421"/>
      <c r="G391" s="421"/>
      <c r="H391" s="420"/>
      <c r="I391" s="420"/>
      <c r="J391" s="420"/>
      <c r="K391" s="420"/>
      <c r="L391" s="420"/>
      <c r="M391" s="420"/>
      <c r="N391" s="420"/>
      <c r="O391" s="420"/>
      <c r="P391" s="420"/>
      <c r="Q391" s="420"/>
      <c r="R391" s="420"/>
      <c r="S391" s="420"/>
      <c r="T391" s="420"/>
      <c r="U391" s="420"/>
      <c r="V391" s="420"/>
      <c r="W391" s="420"/>
      <c r="X391" s="420"/>
      <c r="Y391" s="420"/>
      <c r="Z391" s="420"/>
      <c r="AA391" s="420"/>
      <c r="AB391" s="420"/>
      <c r="AC391" s="420"/>
    </row>
    <row r="392" spans="2:29">
      <c r="B392" s="420"/>
      <c r="C392" s="420"/>
      <c r="D392" s="420"/>
      <c r="E392" s="420"/>
      <c r="F392" s="421"/>
      <c r="G392" s="421"/>
      <c r="H392" s="420"/>
      <c r="I392" s="420"/>
      <c r="J392" s="420"/>
      <c r="K392" s="420"/>
      <c r="L392" s="420"/>
      <c r="M392" s="420"/>
      <c r="N392" s="420"/>
      <c r="O392" s="420"/>
      <c r="P392" s="420"/>
      <c r="Q392" s="420"/>
      <c r="R392" s="420"/>
      <c r="S392" s="420"/>
      <c r="T392" s="420"/>
      <c r="U392" s="420"/>
      <c r="V392" s="420"/>
      <c r="W392" s="420"/>
      <c r="X392" s="420"/>
      <c r="Y392" s="420"/>
      <c r="Z392" s="420"/>
      <c r="AA392" s="420"/>
      <c r="AB392" s="420"/>
      <c r="AC392" s="420"/>
    </row>
    <row r="393" spans="2:29">
      <c r="B393" s="420"/>
      <c r="C393" s="420"/>
      <c r="D393" s="420"/>
      <c r="E393" s="420"/>
      <c r="F393" s="421"/>
      <c r="G393" s="421"/>
      <c r="H393" s="420"/>
      <c r="I393" s="420"/>
      <c r="J393" s="420"/>
      <c r="K393" s="420"/>
      <c r="L393" s="420"/>
      <c r="M393" s="420"/>
      <c r="N393" s="420"/>
      <c r="O393" s="420"/>
      <c r="P393" s="420"/>
      <c r="Q393" s="420"/>
      <c r="R393" s="420"/>
      <c r="S393" s="420"/>
      <c r="T393" s="420"/>
      <c r="U393" s="420"/>
      <c r="V393" s="420"/>
      <c r="W393" s="420"/>
      <c r="X393" s="420"/>
      <c r="Y393" s="420"/>
      <c r="Z393" s="420"/>
      <c r="AA393" s="420"/>
      <c r="AB393" s="420"/>
      <c r="AC393" s="420"/>
    </row>
    <row r="394" spans="2:29">
      <c r="B394" s="420"/>
      <c r="C394" s="420"/>
      <c r="D394" s="420"/>
      <c r="E394" s="420"/>
      <c r="F394" s="421"/>
      <c r="G394" s="421"/>
      <c r="H394" s="420"/>
      <c r="I394" s="420"/>
      <c r="J394" s="420"/>
      <c r="K394" s="420"/>
      <c r="L394" s="420"/>
      <c r="M394" s="420"/>
      <c r="N394" s="420"/>
      <c r="O394" s="420"/>
      <c r="P394" s="420"/>
      <c r="Q394" s="420"/>
      <c r="R394" s="420"/>
      <c r="S394" s="420"/>
      <c r="T394" s="420"/>
      <c r="U394" s="420"/>
      <c r="V394" s="420"/>
      <c r="W394" s="420"/>
      <c r="X394" s="420"/>
      <c r="Y394" s="420"/>
      <c r="Z394" s="420"/>
      <c r="AA394" s="420"/>
      <c r="AB394" s="420"/>
      <c r="AC394" s="420"/>
    </row>
    <row r="395" spans="2:29">
      <c r="B395" s="420"/>
      <c r="C395" s="420"/>
      <c r="D395" s="420"/>
      <c r="E395" s="420"/>
      <c r="F395" s="421"/>
      <c r="G395" s="421"/>
      <c r="H395" s="420"/>
      <c r="I395" s="420"/>
      <c r="J395" s="420"/>
      <c r="K395" s="420"/>
      <c r="L395" s="420"/>
      <c r="M395" s="420"/>
      <c r="N395" s="420"/>
      <c r="O395" s="420"/>
      <c r="P395" s="420"/>
      <c r="Q395" s="420"/>
      <c r="R395" s="420"/>
      <c r="S395" s="420"/>
      <c r="T395" s="420"/>
      <c r="U395" s="420"/>
      <c r="V395" s="420"/>
      <c r="W395" s="420"/>
      <c r="X395" s="420"/>
      <c r="Y395" s="420"/>
      <c r="Z395" s="420"/>
      <c r="AA395" s="420"/>
      <c r="AB395" s="420"/>
      <c r="AC395" s="420"/>
    </row>
    <row r="396" spans="2:29">
      <c r="B396" s="420"/>
      <c r="C396" s="420"/>
      <c r="D396" s="420"/>
      <c r="E396" s="420"/>
      <c r="F396" s="421"/>
      <c r="G396" s="421"/>
      <c r="H396" s="420"/>
      <c r="I396" s="420"/>
      <c r="J396" s="420"/>
      <c r="K396" s="420"/>
      <c r="L396" s="420"/>
      <c r="M396" s="420"/>
      <c r="N396" s="420"/>
      <c r="O396" s="420"/>
      <c r="P396" s="420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  <c r="AA396" s="420"/>
      <c r="AB396" s="420"/>
      <c r="AC396" s="420"/>
    </row>
    <row r="397" spans="2:29">
      <c r="B397" s="420"/>
      <c r="C397" s="420"/>
      <c r="D397" s="420"/>
      <c r="E397" s="420"/>
      <c r="F397" s="421"/>
      <c r="G397" s="421"/>
      <c r="H397" s="420"/>
      <c r="I397" s="420"/>
      <c r="J397" s="420"/>
      <c r="K397" s="420"/>
      <c r="L397" s="420"/>
      <c r="M397" s="420"/>
      <c r="N397" s="420"/>
      <c r="O397" s="420"/>
      <c r="P397" s="420"/>
      <c r="Q397" s="420"/>
      <c r="R397" s="420"/>
      <c r="S397" s="420"/>
      <c r="T397" s="420"/>
      <c r="U397" s="420"/>
      <c r="V397" s="420"/>
      <c r="W397" s="420"/>
      <c r="X397" s="420"/>
      <c r="Y397" s="420"/>
      <c r="Z397" s="420"/>
      <c r="AA397" s="420"/>
      <c r="AB397" s="420"/>
      <c r="AC397" s="420"/>
    </row>
    <row r="398" spans="2:29">
      <c r="B398" s="420"/>
      <c r="C398" s="420"/>
      <c r="D398" s="420"/>
      <c r="E398" s="420"/>
      <c r="F398" s="421"/>
      <c r="G398" s="421"/>
      <c r="H398" s="420"/>
      <c r="I398" s="420"/>
      <c r="J398" s="420"/>
      <c r="K398" s="420"/>
      <c r="L398" s="420"/>
      <c r="M398" s="420"/>
      <c r="N398" s="420"/>
      <c r="O398" s="420"/>
      <c r="P398" s="420"/>
      <c r="Q398" s="420"/>
      <c r="R398" s="420"/>
      <c r="S398" s="420"/>
      <c r="T398" s="420"/>
      <c r="U398" s="420"/>
      <c r="V398" s="420"/>
      <c r="W398" s="420"/>
      <c r="X398" s="420"/>
      <c r="Y398" s="420"/>
      <c r="Z398" s="420"/>
      <c r="AA398" s="420"/>
      <c r="AB398" s="420"/>
      <c r="AC398" s="420"/>
    </row>
    <row r="399" spans="2:29">
      <c r="B399" s="420"/>
      <c r="C399" s="420"/>
      <c r="D399" s="420"/>
      <c r="E399" s="420"/>
      <c r="F399" s="421"/>
      <c r="G399" s="421"/>
      <c r="H399" s="420"/>
      <c r="I399" s="420"/>
      <c r="J399" s="420"/>
      <c r="K399" s="420"/>
      <c r="L399" s="420"/>
      <c r="M399" s="420"/>
      <c r="N399" s="420"/>
      <c r="O399" s="420"/>
      <c r="P399" s="420"/>
      <c r="Q399" s="420"/>
      <c r="R399" s="420"/>
      <c r="S399" s="420"/>
      <c r="T399" s="420"/>
      <c r="U399" s="420"/>
      <c r="V399" s="420"/>
      <c r="W399" s="420"/>
      <c r="X399" s="420"/>
      <c r="Y399" s="420"/>
      <c r="Z399" s="420"/>
      <c r="AA399" s="420"/>
      <c r="AB399" s="420"/>
      <c r="AC399" s="420"/>
    </row>
    <row r="400" spans="2:29">
      <c r="B400" s="420"/>
      <c r="C400" s="420"/>
      <c r="D400" s="420"/>
      <c r="E400" s="420"/>
      <c r="F400" s="421"/>
      <c r="G400" s="421"/>
      <c r="H400" s="420"/>
      <c r="I400" s="420"/>
      <c r="J400" s="420"/>
      <c r="K400" s="420"/>
      <c r="L400" s="420"/>
      <c r="M400" s="420"/>
      <c r="N400" s="420"/>
      <c r="O400" s="420"/>
      <c r="P400" s="420"/>
      <c r="Q400" s="420"/>
      <c r="R400" s="420"/>
      <c r="S400" s="420"/>
      <c r="T400" s="420"/>
      <c r="U400" s="420"/>
      <c r="V400" s="420"/>
      <c r="W400" s="420"/>
      <c r="X400" s="420"/>
      <c r="Y400" s="420"/>
      <c r="Z400" s="420"/>
      <c r="AA400" s="420"/>
      <c r="AB400" s="420"/>
      <c r="AC400" s="420"/>
    </row>
    <row r="401" spans="2:29">
      <c r="B401" s="420"/>
      <c r="C401" s="420"/>
      <c r="D401" s="420"/>
      <c r="E401" s="420"/>
      <c r="F401" s="421"/>
      <c r="G401" s="421"/>
      <c r="H401" s="420"/>
      <c r="I401" s="420"/>
      <c r="J401" s="420"/>
      <c r="K401" s="420"/>
      <c r="L401" s="420"/>
      <c r="M401" s="420"/>
      <c r="N401" s="420"/>
      <c r="O401" s="420"/>
      <c r="P401" s="420"/>
      <c r="Q401" s="420"/>
      <c r="R401" s="420"/>
      <c r="S401" s="420"/>
      <c r="T401" s="420"/>
      <c r="U401" s="420"/>
      <c r="V401" s="420"/>
      <c r="W401" s="420"/>
      <c r="X401" s="420"/>
      <c r="Y401" s="420"/>
      <c r="Z401" s="420"/>
      <c r="AA401" s="420"/>
      <c r="AB401" s="420"/>
      <c r="AC401" s="420"/>
    </row>
    <row r="402" spans="2:29">
      <c r="B402" s="420"/>
      <c r="C402" s="420"/>
      <c r="D402" s="420"/>
      <c r="E402" s="420"/>
      <c r="F402" s="421"/>
      <c r="G402" s="421"/>
      <c r="H402" s="420"/>
      <c r="I402" s="420"/>
      <c r="J402" s="420"/>
      <c r="K402" s="420"/>
      <c r="L402" s="420"/>
      <c r="M402" s="420"/>
      <c r="N402" s="420"/>
      <c r="O402" s="420"/>
      <c r="P402" s="420"/>
      <c r="Q402" s="420"/>
      <c r="R402" s="420"/>
      <c r="S402" s="420"/>
      <c r="T402" s="420"/>
      <c r="U402" s="420"/>
      <c r="V402" s="420"/>
      <c r="W402" s="420"/>
      <c r="X402" s="420"/>
      <c r="Y402" s="420"/>
      <c r="Z402" s="420"/>
      <c r="AA402" s="420"/>
      <c r="AB402" s="420"/>
      <c r="AC402" s="420"/>
    </row>
    <row r="403" spans="2:29">
      <c r="B403" s="420"/>
      <c r="C403" s="420"/>
      <c r="D403" s="420"/>
      <c r="E403" s="420"/>
      <c r="F403" s="421"/>
      <c r="G403" s="421"/>
      <c r="H403" s="420"/>
      <c r="I403" s="420"/>
      <c r="J403" s="420"/>
      <c r="K403" s="420"/>
      <c r="L403" s="420"/>
      <c r="M403" s="420"/>
      <c r="N403" s="420"/>
      <c r="O403" s="420"/>
      <c r="P403" s="420"/>
      <c r="Q403" s="420"/>
      <c r="R403" s="420"/>
      <c r="S403" s="420"/>
      <c r="T403" s="420"/>
      <c r="U403" s="420"/>
      <c r="V403" s="420"/>
      <c r="W403" s="420"/>
      <c r="X403" s="420"/>
      <c r="Y403" s="420"/>
      <c r="Z403" s="420"/>
      <c r="AA403" s="420"/>
      <c r="AB403" s="420"/>
      <c r="AC403" s="420"/>
    </row>
    <row r="404" spans="2:29">
      <c r="B404" s="420"/>
      <c r="C404" s="420"/>
      <c r="D404" s="420"/>
      <c r="E404" s="420"/>
      <c r="F404" s="421"/>
      <c r="G404" s="421"/>
      <c r="H404" s="420"/>
      <c r="I404" s="420"/>
      <c r="J404" s="420"/>
      <c r="K404" s="420"/>
      <c r="L404" s="420"/>
      <c r="M404" s="420"/>
      <c r="N404" s="420"/>
      <c r="O404" s="420"/>
      <c r="P404" s="420"/>
      <c r="Q404" s="420"/>
      <c r="R404" s="420"/>
      <c r="S404" s="420"/>
      <c r="T404" s="420"/>
      <c r="U404" s="420"/>
      <c r="V404" s="420"/>
      <c r="W404" s="420"/>
      <c r="X404" s="420"/>
      <c r="Y404" s="420"/>
      <c r="Z404" s="420"/>
      <c r="AA404" s="420"/>
      <c r="AB404" s="420"/>
      <c r="AC404" s="420"/>
    </row>
    <row r="405" spans="2:29">
      <c r="B405" s="420"/>
      <c r="C405" s="420"/>
      <c r="D405" s="420"/>
      <c r="E405" s="420"/>
      <c r="F405" s="421"/>
      <c r="G405" s="421"/>
      <c r="H405" s="420"/>
      <c r="I405" s="420"/>
      <c r="J405" s="420"/>
      <c r="K405" s="420"/>
      <c r="L405" s="420"/>
      <c r="M405" s="420"/>
      <c r="N405" s="420"/>
      <c r="O405" s="420"/>
      <c r="P405" s="420"/>
      <c r="Q405" s="420"/>
      <c r="R405" s="420"/>
      <c r="S405" s="420"/>
      <c r="T405" s="420"/>
      <c r="U405" s="420"/>
      <c r="V405" s="420"/>
      <c r="W405" s="420"/>
      <c r="X405" s="420"/>
      <c r="Y405" s="420"/>
      <c r="Z405" s="420"/>
      <c r="AA405" s="420"/>
      <c r="AB405" s="420"/>
      <c r="AC405" s="420"/>
    </row>
    <row r="406" spans="2:29">
      <c r="B406" s="420"/>
      <c r="C406" s="420"/>
      <c r="D406" s="420"/>
      <c r="E406" s="420"/>
      <c r="F406" s="421"/>
      <c r="G406" s="421"/>
      <c r="H406" s="420"/>
      <c r="I406" s="420"/>
      <c r="J406" s="420"/>
      <c r="K406" s="420"/>
      <c r="L406" s="420"/>
      <c r="M406" s="420"/>
      <c r="N406" s="420"/>
      <c r="O406" s="420"/>
      <c r="P406" s="420"/>
      <c r="Q406" s="420"/>
      <c r="R406" s="420"/>
      <c r="S406" s="420"/>
      <c r="T406" s="420"/>
      <c r="U406" s="420"/>
      <c r="V406" s="420"/>
      <c r="W406" s="420"/>
      <c r="X406" s="420"/>
      <c r="Y406" s="420"/>
      <c r="Z406" s="420"/>
      <c r="AA406" s="420"/>
      <c r="AB406" s="420"/>
      <c r="AC406" s="420"/>
    </row>
    <row r="407" spans="2:29">
      <c r="B407" s="420"/>
      <c r="C407" s="420"/>
      <c r="D407" s="420"/>
      <c r="E407" s="420"/>
      <c r="F407" s="421"/>
      <c r="G407" s="421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420"/>
      <c r="T407" s="420"/>
      <c r="U407" s="420"/>
      <c r="V407" s="420"/>
      <c r="W407" s="420"/>
      <c r="X407" s="420"/>
      <c r="Y407" s="420"/>
      <c r="Z407" s="420"/>
      <c r="AA407" s="420"/>
      <c r="AB407" s="420"/>
      <c r="AC407" s="420"/>
    </row>
    <row r="408" spans="2:29">
      <c r="B408" s="420"/>
      <c r="C408" s="420"/>
      <c r="D408" s="420"/>
      <c r="E408" s="420"/>
      <c r="F408" s="421"/>
      <c r="G408" s="421"/>
      <c r="H408" s="420"/>
      <c r="I408" s="420"/>
      <c r="J408" s="420"/>
      <c r="K408" s="420"/>
      <c r="L408" s="420"/>
      <c r="M408" s="420"/>
      <c r="N408" s="420"/>
      <c r="O408" s="420"/>
      <c r="P408" s="420"/>
      <c r="Q408" s="420"/>
      <c r="R408" s="420"/>
      <c r="S408" s="420"/>
      <c r="T408" s="420"/>
      <c r="U408" s="420"/>
      <c r="V408" s="420"/>
      <c r="W408" s="420"/>
      <c r="X408" s="420"/>
      <c r="Y408" s="420"/>
      <c r="Z408" s="420"/>
      <c r="AA408" s="420"/>
      <c r="AB408" s="420"/>
      <c r="AC408" s="420"/>
    </row>
    <row r="409" spans="2:29">
      <c r="B409" s="420"/>
      <c r="C409" s="420"/>
      <c r="D409" s="420"/>
      <c r="E409" s="420"/>
      <c r="F409" s="421"/>
      <c r="G409" s="421"/>
      <c r="H409" s="420"/>
      <c r="I409" s="420"/>
      <c r="J409" s="420"/>
      <c r="K409" s="420"/>
      <c r="L409" s="420"/>
      <c r="M409" s="420"/>
      <c r="N409" s="420"/>
      <c r="O409" s="420"/>
      <c r="P409" s="420"/>
      <c r="Q409" s="420"/>
      <c r="R409" s="420"/>
      <c r="S409" s="420"/>
      <c r="T409" s="420"/>
      <c r="U409" s="420"/>
      <c r="V409" s="420"/>
      <c r="W409" s="420"/>
      <c r="X409" s="420"/>
      <c r="Y409" s="420"/>
      <c r="Z409" s="420"/>
      <c r="AA409" s="420"/>
      <c r="AB409" s="420"/>
      <c r="AC409" s="420"/>
    </row>
    <row r="410" spans="2:29">
      <c r="B410" s="420"/>
      <c r="C410" s="420"/>
      <c r="D410" s="420"/>
      <c r="E410" s="420"/>
      <c r="F410" s="421"/>
      <c r="G410" s="421"/>
      <c r="H410" s="420"/>
      <c r="I410" s="420"/>
      <c r="J410" s="420"/>
      <c r="K410" s="420"/>
      <c r="L410" s="420"/>
      <c r="M410" s="420"/>
      <c r="N410" s="420"/>
      <c r="O410" s="420"/>
      <c r="P410" s="420"/>
      <c r="Q410" s="420"/>
      <c r="R410" s="420"/>
      <c r="S410" s="420"/>
      <c r="T410" s="420"/>
      <c r="U410" s="420"/>
      <c r="V410" s="420"/>
      <c r="W410" s="420"/>
      <c r="X410" s="420"/>
      <c r="Y410" s="420"/>
      <c r="Z410" s="420"/>
      <c r="AA410" s="420"/>
      <c r="AB410" s="420"/>
      <c r="AC410" s="420"/>
    </row>
    <row r="411" spans="2:29">
      <c r="B411" s="420"/>
      <c r="C411" s="420"/>
      <c r="D411" s="420"/>
      <c r="E411" s="420"/>
      <c r="F411" s="421"/>
      <c r="G411" s="421"/>
      <c r="H411" s="420"/>
      <c r="I411" s="420"/>
      <c r="J411" s="420"/>
      <c r="K411" s="420"/>
      <c r="L411" s="420"/>
      <c r="M411" s="420"/>
      <c r="N411" s="420"/>
      <c r="O411" s="420"/>
      <c r="P411" s="420"/>
      <c r="Q411" s="420"/>
      <c r="R411" s="420"/>
      <c r="S411" s="420"/>
      <c r="T411" s="420"/>
      <c r="U411" s="420"/>
      <c r="V411" s="420"/>
      <c r="W411" s="420"/>
      <c r="X411" s="420"/>
      <c r="Y411" s="420"/>
      <c r="Z411" s="420"/>
      <c r="AA411" s="420"/>
      <c r="AB411" s="420"/>
      <c r="AC411" s="420"/>
    </row>
    <row r="412" spans="2:29">
      <c r="B412" s="420"/>
      <c r="C412" s="420"/>
      <c r="D412" s="420"/>
      <c r="E412" s="420"/>
      <c r="F412" s="421"/>
      <c r="G412" s="421"/>
      <c r="H412" s="420"/>
      <c r="I412" s="420"/>
      <c r="J412" s="420"/>
      <c r="K412" s="420"/>
      <c r="L412" s="420"/>
      <c r="M412" s="420"/>
      <c r="N412" s="420"/>
      <c r="O412" s="420"/>
      <c r="P412" s="420"/>
      <c r="Q412" s="420"/>
      <c r="R412" s="420"/>
      <c r="S412" s="420"/>
      <c r="T412" s="420"/>
      <c r="U412" s="420"/>
      <c r="V412" s="420"/>
      <c r="W412" s="420"/>
      <c r="X412" s="420"/>
      <c r="Y412" s="420"/>
      <c r="Z412" s="420"/>
      <c r="AA412" s="420"/>
      <c r="AB412" s="420"/>
      <c r="AC412" s="420"/>
    </row>
    <row r="413" spans="2:29">
      <c r="B413" s="420"/>
      <c r="C413" s="420"/>
      <c r="D413" s="420"/>
      <c r="E413" s="420"/>
      <c r="F413" s="421"/>
      <c r="G413" s="421"/>
      <c r="H413" s="420"/>
      <c r="I413" s="420"/>
      <c r="J413" s="420"/>
      <c r="K413" s="420"/>
      <c r="L413" s="420"/>
      <c r="M413" s="420"/>
      <c r="N413" s="420"/>
      <c r="O413" s="420"/>
      <c r="P413" s="420"/>
      <c r="Q413" s="420"/>
      <c r="R413" s="420"/>
      <c r="S413" s="420"/>
      <c r="T413" s="420"/>
      <c r="U413" s="420"/>
      <c r="V413" s="420"/>
      <c r="W413" s="420"/>
      <c r="X413" s="420"/>
      <c r="Y413" s="420"/>
      <c r="Z413" s="420"/>
      <c r="AA413" s="420"/>
      <c r="AB413" s="420"/>
      <c r="AC413" s="420"/>
    </row>
    <row r="414" spans="2:29">
      <c r="B414" s="420"/>
      <c r="C414" s="420"/>
      <c r="D414" s="420"/>
      <c r="E414" s="420"/>
      <c r="F414" s="421"/>
      <c r="G414" s="421"/>
      <c r="H414" s="420"/>
      <c r="I414" s="420"/>
      <c r="J414" s="420"/>
      <c r="K414" s="420"/>
      <c r="L414" s="420"/>
      <c r="M414" s="420"/>
      <c r="N414" s="420"/>
      <c r="O414" s="420"/>
      <c r="P414" s="420"/>
      <c r="Q414" s="420"/>
      <c r="R414" s="420"/>
      <c r="S414" s="420"/>
      <c r="T414" s="420"/>
      <c r="U414" s="420"/>
      <c r="V414" s="420"/>
      <c r="W414" s="420"/>
      <c r="X414" s="420"/>
      <c r="Y414" s="420"/>
      <c r="Z414" s="420"/>
      <c r="AA414" s="420"/>
      <c r="AB414" s="420"/>
      <c r="AC414" s="420"/>
    </row>
    <row r="415" spans="2:29">
      <c r="B415" s="420"/>
      <c r="C415" s="420"/>
      <c r="D415" s="420"/>
      <c r="E415" s="420"/>
      <c r="F415" s="421"/>
      <c r="G415" s="421"/>
      <c r="H415" s="420"/>
      <c r="I415" s="420"/>
      <c r="J415" s="420"/>
      <c r="K415" s="420"/>
      <c r="L415" s="420"/>
      <c r="M415" s="420"/>
      <c r="N415" s="420"/>
      <c r="O415" s="420"/>
      <c r="P415" s="420"/>
      <c r="Q415" s="420"/>
      <c r="R415" s="420"/>
      <c r="S415" s="420"/>
      <c r="T415" s="420"/>
      <c r="U415" s="420"/>
      <c r="V415" s="420"/>
      <c r="W415" s="420"/>
      <c r="X415" s="420"/>
      <c r="Y415" s="420"/>
      <c r="Z415" s="420"/>
      <c r="AA415" s="420"/>
      <c r="AB415" s="420"/>
      <c r="AC415" s="420"/>
    </row>
    <row r="416" spans="2:29">
      <c r="B416" s="420"/>
      <c r="C416" s="420"/>
      <c r="D416" s="420"/>
      <c r="E416" s="420"/>
      <c r="F416" s="421"/>
      <c r="G416" s="421"/>
      <c r="H416" s="420"/>
      <c r="I416" s="420"/>
      <c r="J416" s="420"/>
      <c r="K416" s="420"/>
      <c r="L416" s="420"/>
      <c r="M416" s="420"/>
      <c r="N416" s="420"/>
      <c r="O416" s="420"/>
      <c r="P416" s="420"/>
      <c r="Q416" s="420"/>
      <c r="R416" s="420"/>
      <c r="S416" s="420"/>
      <c r="T416" s="420"/>
      <c r="U416" s="420"/>
      <c r="V416" s="420"/>
      <c r="W416" s="420"/>
      <c r="X416" s="420"/>
      <c r="Y416" s="420"/>
      <c r="Z416" s="420"/>
      <c r="AA416" s="420"/>
      <c r="AB416" s="420"/>
      <c r="AC416" s="420"/>
    </row>
    <row r="417" spans="2:29">
      <c r="B417" s="420"/>
      <c r="C417" s="420"/>
      <c r="D417" s="420"/>
      <c r="E417" s="420"/>
      <c r="F417" s="421"/>
      <c r="G417" s="421"/>
      <c r="H417" s="420"/>
      <c r="I417" s="420"/>
      <c r="J417" s="420"/>
      <c r="K417" s="420"/>
      <c r="L417" s="420"/>
      <c r="M417" s="420"/>
      <c r="N417" s="420"/>
      <c r="O417" s="420"/>
      <c r="P417" s="420"/>
      <c r="Q417" s="420"/>
      <c r="R417" s="420"/>
      <c r="S417" s="420"/>
      <c r="T417" s="420"/>
      <c r="U417" s="420"/>
      <c r="V417" s="420"/>
      <c r="W417" s="420"/>
      <c r="X417" s="420"/>
      <c r="Y417" s="420"/>
      <c r="Z417" s="420"/>
      <c r="AA417" s="420"/>
      <c r="AB417" s="420"/>
      <c r="AC417" s="420"/>
    </row>
    <row r="418" spans="2:29">
      <c r="B418" s="420"/>
      <c r="C418" s="420"/>
      <c r="D418" s="420"/>
      <c r="E418" s="420"/>
      <c r="F418" s="421"/>
      <c r="G418" s="421"/>
      <c r="H418" s="420"/>
      <c r="I418" s="420"/>
      <c r="J418" s="420"/>
      <c r="K418" s="420"/>
      <c r="L418" s="420"/>
      <c r="M418" s="420"/>
      <c r="N418" s="420"/>
      <c r="O418" s="420"/>
      <c r="P418" s="420"/>
      <c r="Q418" s="420"/>
      <c r="R418" s="420"/>
      <c r="S418" s="420"/>
      <c r="T418" s="420"/>
      <c r="U418" s="420"/>
      <c r="V418" s="420"/>
      <c r="W418" s="420"/>
      <c r="X418" s="420"/>
      <c r="Y418" s="420"/>
      <c r="Z418" s="420"/>
      <c r="AA418" s="420"/>
      <c r="AB418" s="420"/>
      <c r="AC418" s="420"/>
    </row>
    <row r="419" spans="2:29">
      <c r="B419" s="420"/>
      <c r="C419" s="420"/>
      <c r="D419" s="420"/>
      <c r="E419" s="420"/>
      <c r="F419" s="421"/>
      <c r="G419" s="421"/>
      <c r="H419" s="420"/>
      <c r="I419" s="420"/>
      <c r="J419" s="420"/>
      <c r="K419" s="420"/>
      <c r="L419" s="420"/>
      <c r="M419" s="420"/>
      <c r="N419" s="420"/>
      <c r="O419" s="420"/>
      <c r="P419" s="420"/>
      <c r="Q419" s="420"/>
      <c r="R419" s="420"/>
      <c r="S419" s="420"/>
      <c r="T419" s="420"/>
      <c r="U419" s="420"/>
      <c r="V419" s="420"/>
      <c r="W419" s="420"/>
      <c r="X419" s="420"/>
      <c r="Y419" s="420"/>
      <c r="Z419" s="420"/>
      <c r="AA419" s="420"/>
      <c r="AB419" s="420"/>
      <c r="AC419" s="420"/>
    </row>
    <row r="420" spans="2:29">
      <c r="B420" s="420"/>
      <c r="C420" s="420"/>
      <c r="D420" s="420"/>
      <c r="E420" s="420"/>
      <c r="F420" s="421"/>
      <c r="G420" s="421"/>
      <c r="H420" s="420"/>
      <c r="I420" s="420"/>
      <c r="J420" s="420"/>
      <c r="K420" s="420"/>
      <c r="L420" s="420"/>
      <c r="M420" s="420"/>
      <c r="N420" s="420"/>
      <c r="O420" s="420"/>
      <c r="P420" s="420"/>
      <c r="Q420" s="420"/>
      <c r="R420" s="420"/>
      <c r="S420" s="420"/>
      <c r="T420" s="420"/>
      <c r="U420" s="420"/>
      <c r="V420" s="420"/>
      <c r="W420" s="420"/>
      <c r="X420" s="420"/>
      <c r="Y420" s="420"/>
      <c r="Z420" s="420"/>
      <c r="AA420" s="420"/>
      <c r="AB420" s="420"/>
      <c r="AC420" s="420"/>
    </row>
    <row r="421" spans="2:29">
      <c r="B421" s="420"/>
      <c r="C421" s="420"/>
      <c r="D421" s="420"/>
      <c r="E421" s="420"/>
      <c r="F421" s="421"/>
      <c r="G421" s="421"/>
      <c r="H421" s="420"/>
      <c r="I421" s="420"/>
      <c r="J421" s="420"/>
      <c r="K421" s="420"/>
      <c r="L421" s="420"/>
      <c r="M421" s="420"/>
      <c r="N421" s="420"/>
      <c r="O421" s="420"/>
      <c r="P421" s="420"/>
      <c r="Q421" s="420"/>
      <c r="R421" s="420"/>
      <c r="S421" s="420"/>
      <c r="T421" s="420"/>
      <c r="U421" s="420"/>
      <c r="V421" s="420"/>
      <c r="W421" s="420"/>
      <c r="X421" s="420"/>
      <c r="Y421" s="420"/>
      <c r="Z421" s="420"/>
      <c r="AA421" s="420"/>
      <c r="AB421" s="420"/>
      <c r="AC421" s="420"/>
    </row>
    <row r="422" spans="2:29">
      <c r="B422" s="420"/>
      <c r="C422" s="420"/>
      <c r="D422" s="420"/>
      <c r="E422" s="420"/>
      <c r="F422" s="421"/>
      <c r="G422" s="421"/>
      <c r="H422" s="420"/>
      <c r="I422" s="420"/>
      <c r="J422" s="420"/>
      <c r="K422" s="420"/>
      <c r="L422" s="420"/>
      <c r="M422" s="420"/>
      <c r="N422" s="420"/>
      <c r="O422" s="420"/>
      <c r="P422" s="420"/>
      <c r="Q422" s="420"/>
      <c r="R422" s="420"/>
      <c r="S422" s="420"/>
      <c r="T422" s="420"/>
      <c r="U422" s="420"/>
      <c r="V422" s="420"/>
      <c r="W422" s="420"/>
      <c r="X422" s="420"/>
      <c r="Y422" s="420"/>
      <c r="Z422" s="420"/>
      <c r="AA422" s="420"/>
      <c r="AB422" s="420"/>
      <c r="AC422" s="420"/>
    </row>
    <row r="423" spans="2:29">
      <c r="B423" s="420"/>
      <c r="C423" s="420"/>
      <c r="D423" s="420"/>
      <c r="E423" s="420"/>
      <c r="F423" s="421"/>
      <c r="G423" s="421"/>
      <c r="H423" s="420"/>
      <c r="I423" s="420"/>
      <c r="J423" s="420"/>
      <c r="K423" s="420"/>
      <c r="L423" s="420"/>
      <c r="M423" s="420"/>
      <c r="N423" s="420"/>
      <c r="O423" s="420"/>
      <c r="P423" s="420"/>
      <c r="Q423" s="420"/>
      <c r="R423" s="420"/>
      <c r="S423" s="420"/>
      <c r="T423" s="420"/>
      <c r="U423" s="420"/>
      <c r="V423" s="420"/>
      <c r="W423" s="420"/>
      <c r="X423" s="420"/>
      <c r="Y423" s="420"/>
      <c r="Z423" s="420"/>
      <c r="AA423" s="420"/>
      <c r="AB423" s="420"/>
      <c r="AC423" s="420"/>
    </row>
    <row r="424" spans="2:29">
      <c r="B424" s="420"/>
      <c r="C424" s="420"/>
      <c r="D424" s="420"/>
      <c r="E424" s="420"/>
      <c r="F424" s="421"/>
      <c r="G424" s="421"/>
      <c r="H424" s="420"/>
      <c r="I424" s="420"/>
      <c r="J424" s="420"/>
      <c r="K424" s="420"/>
      <c r="L424" s="420"/>
      <c r="M424" s="420"/>
      <c r="N424" s="420"/>
      <c r="O424" s="420"/>
      <c r="P424" s="420"/>
      <c r="Q424" s="420"/>
      <c r="R424" s="420"/>
      <c r="S424" s="420"/>
      <c r="T424" s="420"/>
      <c r="U424" s="420"/>
      <c r="V424" s="420"/>
      <c r="W424" s="420"/>
      <c r="X424" s="420"/>
      <c r="Y424" s="420"/>
      <c r="Z424" s="420"/>
      <c r="AA424" s="420"/>
      <c r="AB424" s="420"/>
      <c r="AC424" s="420"/>
    </row>
    <row r="425" spans="2:29">
      <c r="B425" s="420"/>
      <c r="C425" s="420"/>
      <c r="D425" s="420"/>
      <c r="E425" s="420"/>
      <c r="F425" s="421"/>
      <c r="G425" s="421"/>
      <c r="H425" s="420"/>
      <c r="I425" s="420"/>
      <c r="J425" s="420"/>
      <c r="K425" s="420"/>
      <c r="L425" s="420"/>
      <c r="M425" s="420"/>
      <c r="N425" s="420"/>
      <c r="O425" s="420"/>
      <c r="P425" s="420"/>
      <c r="Q425" s="420"/>
      <c r="R425" s="420"/>
      <c r="S425" s="420"/>
      <c r="T425" s="420"/>
      <c r="U425" s="420"/>
      <c r="V425" s="420"/>
      <c r="W425" s="420"/>
      <c r="X425" s="420"/>
      <c r="Y425" s="420"/>
      <c r="Z425" s="420"/>
      <c r="AA425" s="420"/>
      <c r="AB425" s="420"/>
      <c r="AC425" s="420"/>
    </row>
    <row r="426" spans="2:29">
      <c r="B426" s="420"/>
      <c r="C426" s="420"/>
      <c r="D426" s="420"/>
      <c r="E426" s="420"/>
      <c r="F426" s="421"/>
      <c r="G426" s="421"/>
      <c r="H426" s="420"/>
      <c r="I426" s="420"/>
      <c r="J426" s="420"/>
      <c r="K426" s="420"/>
      <c r="L426" s="420"/>
      <c r="M426" s="420"/>
      <c r="N426" s="420"/>
      <c r="O426" s="420"/>
      <c r="P426" s="420"/>
      <c r="Q426" s="420"/>
      <c r="R426" s="420"/>
      <c r="S426" s="420"/>
      <c r="T426" s="420"/>
      <c r="U426" s="420"/>
      <c r="V426" s="420"/>
      <c r="W426" s="420"/>
      <c r="X426" s="420"/>
      <c r="Y426" s="420"/>
      <c r="Z426" s="420"/>
      <c r="AA426" s="420"/>
      <c r="AB426" s="420"/>
      <c r="AC426" s="420"/>
    </row>
    <row r="427" spans="2:29">
      <c r="B427" s="420"/>
      <c r="C427" s="420"/>
      <c r="D427" s="420"/>
      <c r="E427" s="420"/>
      <c r="F427" s="421"/>
      <c r="G427" s="421"/>
      <c r="H427" s="420"/>
      <c r="I427" s="420"/>
      <c r="J427" s="420"/>
      <c r="K427" s="420"/>
      <c r="L427" s="420"/>
      <c r="M427" s="420"/>
      <c r="N427" s="420"/>
      <c r="O427" s="420"/>
      <c r="P427" s="420"/>
      <c r="Q427" s="420"/>
      <c r="R427" s="420"/>
      <c r="S427" s="420"/>
      <c r="T427" s="420"/>
      <c r="U427" s="420"/>
      <c r="V427" s="420"/>
      <c r="W427" s="420"/>
      <c r="X427" s="420"/>
      <c r="Y427" s="420"/>
      <c r="Z427" s="420"/>
      <c r="AA427" s="420"/>
      <c r="AB427" s="420"/>
      <c r="AC427" s="420"/>
    </row>
    <row r="428" spans="2:29">
      <c r="B428" s="420"/>
      <c r="C428" s="420"/>
      <c r="D428" s="420"/>
      <c r="E428" s="420"/>
      <c r="F428" s="421"/>
      <c r="G428" s="421"/>
      <c r="H428" s="420"/>
      <c r="I428" s="420"/>
      <c r="J428" s="420"/>
      <c r="K428" s="420"/>
      <c r="L428" s="420"/>
      <c r="M428" s="420"/>
      <c r="N428" s="420"/>
      <c r="O428" s="420"/>
      <c r="P428" s="420"/>
      <c r="Q428" s="420"/>
      <c r="R428" s="420"/>
      <c r="S428" s="420"/>
      <c r="T428" s="420"/>
      <c r="U428" s="420"/>
      <c r="V428" s="420"/>
      <c r="W428" s="420"/>
      <c r="X428" s="420"/>
      <c r="Y428" s="420"/>
      <c r="Z428" s="420"/>
      <c r="AA428" s="420"/>
      <c r="AB428" s="420"/>
      <c r="AC428" s="420"/>
    </row>
    <row r="429" spans="2:29">
      <c r="B429" s="420"/>
      <c r="C429" s="420"/>
      <c r="D429" s="420"/>
      <c r="E429" s="420"/>
      <c r="F429" s="421"/>
      <c r="G429" s="421"/>
      <c r="H429" s="420"/>
      <c r="I429" s="420"/>
      <c r="J429" s="420"/>
      <c r="K429" s="420"/>
      <c r="L429" s="420"/>
      <c r="M429" s="420"/>
      <c r="N429" s="420"/>
      <c r="O429" s="420"/>
      <c r="P429" s="420"/>
      <c r="Q429" s="420"/>
      <c r="R429" s="420"/>
      <c r="S429" s="420"/>
      <c r="T429" s="420"/>
      <c r="U429" s="420"/>
      <c r="V429" s="420"/>
      <c r="W429" s="420"/>
      <c r="X429" s="420"/>
      <c r="Y429" s="420"/>
      <c r="Z429" s="420"/>
      <c r="AA429" s="420"/>
      <c r="AB429" s="420"/>
      <c r="AC429" s="420"/>
    </row>
    <row r="430" spans="2:29">
      <c r="B430" s="420"/>
      <c r="C430" s="420"/>
      <c r="D430" s="420"/>
      <c r="E430" s="420"/>
      <c r="F430" s="421"/>
      <c r="G430" s="421"/>
      <c r="H430" s="420"/>
      <c r="I430" s="420"/>
      <c r="J430" s="420"/>
      <c r="K430" s="420"/>
      <c r="L430" s="420"/>
      <c r="M430" s="420"/>
      <c r="N430" s="420"/>
      <c r="O430" s="420"/>
      <c r="P430" s="420"/>
      <c r="Q430" s="420"/>
      <c r="R430" s="420"/>
      <c r="S430" s="420"/>
      <c r="T430" s="420"/>
      <c r="U430" s="420"/>
      <c r="V430" s="420"/>
      <c r="W430" s="420"/>
      <c r="X430" s="420"/>
      <c r="Y430" s="420"/>
      <c r="Z430" s="420"/>
      <c r="AA430" s="420"/>
      <c r="AB430" s="420"/>
      <c r="AC430" s="420"/>
    </row>
    <row r="431" spans="2:29">
      <c r="B431" s="420"/>
      <c r="C431" s="420"/>
      <c r="D431" s="420"/>
      <c r="E431" s="420"/>
      <c r="F431" s="421"/>
      <c r="G431" s="421"/>
      <c r="H431" s="420"/>
      <c r="I431" s="420"/>
      <c r="J431" s="420"/>
      <c r="K431" s="420"/>
      <c r="L431" s="420"/>
      <c r="M431" s="420"/>
      <c r="N431" s="420"/>
      <c r="O431" s="420"/>
      <c r="P431" s="420"/>
      <c r="Q431" s="420"/>
      <c r="R431" s="420"/>
      <c r="S431" s="420"/>
      <c r="T431" s="420"/>
      <c r="U431" s="420"/>
      <c r="V431" s="420"/>
      <c r="W431" s="420"/>
      <c r="X431" s="420"/>
      <c r="Y431" s="420"/>
      <c r="Z431" s="420"/>
      <c r="AA431" s="420"/>
      <c r="AB431" s="420"/>
      <c r="AC431" s="420"/>
    </row>
    <row r="432" spans="2:29">
      <c r="B432" s="420"/>
      <c r="C432" s="420"/>
      <c r="D432" s="420"/>
      <c r="E432" s="420"/>
      <c r="F432" s="421"/>
      <c r="G432" s="421"/>
      <c r="H432" s="420"/>
      <c r="I432" s="420"/>
      <c r="J432" s="420"/>
      <c r="K432" s="420"/>
      <c r="L432" s="420"/>
      <c r="M432" s="420"/>
      <c r="N432" s="420"/>
      <c r="O432" s="420"/>
      <c r="P432" s="420"/>
      <c r="Q432" s="420"/>
      <c r="R432" s="420"/>
      <c r="S432" s="420"/>
      <c r="T432" s="420"/>
      <c r="U432" s="420"/>
      <c r="V432" s="420"/>
      <c r="W432" s="420"/>
      <c r="X432" s="420"/>
      <c r="Y432" s="420"/>
      <c r="Z432" s="420"/>
      <c r="AA432" s="420"/>
      <c r="AB432" s="420"/>
      <c r="AC432" s="420"/>
    </row>
    <row r="433" spans="2:29">
      <c r="B433" s="420"/>
      <c r="C433" s="420"/>
      <c r="D433" s="420"/>
      <c r="E433" s="420"/>
      <c r="F433" s="421"/>
      <c r="G433" s="421"/>
      <c r="H433" s="420"/>
      <c r="I433" s="420"/>
      <c r="J433" s="420"/>
      <c r="K433" s="420"/>
      <c r="L433" s="420"/>
      <c r="M433" s="420"/>
      <c r="N433" s="420"/>
      <c r="O433" s="420"/>
      <c r="P433" s="420"/>
      <c r="Q433" s="420"/>
      <c r="R433" s="420"/>
      <c r="S433" s="420"/>
      <c r="T433" s="420"/>
      <c r="U433" s="420"/>
      <c r="V433" s="420"/>
      <c r="W433" s="420"/>
      <c r="X433" s="420"/>
      <c r="Y433" s="420"/>
      <c r="Z433" s="420"/>
      <c r="AA433" s="420"/>
      <c r="AB433" s="420"/>
      <c r="AC433" s="420"/>
    </row>
    <row r="434" spans="2:29">
      <c r="B434" s="420"/>
      <c r="C434" s="420"/>
      <c r="D434" s="420"/>
      <c r="E434" s="420"/>
      <c r="F434" s="421"/>
      <c r="G434" s="421"/>
      <c r="H434" s="420"/>
      <c r="I434" s="420"/>
      <c r="J434" s="420"/>
      <c r="K434" s="420"/>
      <c r="L434" s="420"/>
      <c r="M434" s="420"/>
      <c r="N434" s="420"/>
      <c r="O434" s="420"/>
      <c r="P434" s="420"/>
      <c r="Q434" s="420"/>
      <c r="R434" s="420"/>
      <c r="S434" s="420"/>
      <c r="T434" s="420"/>
      <c r="U434" s="420"/>
      <c r="V434" s="420"/>
      <c r="W434" s="420"/>
      <c r="X434" s="420"/>
      <c r="Y434" s="420"/>
      <c r="Z434" s="420"/>
      <c r="AA434" s="420"/>
      <c r="AB434" s="420"/>
      <c r="AC434" s="420"/>
    </row>
    <row r="435" spans="2:29">
      <c r="B435" s="420"/>
      <c r="C435" s="420"/>
      <c r="D435" s="420"/>
      <c r="E435" s="420"/>
      <c r="F435" s="421"/>
      <c r="G435" s="421"/>
      <c r="H435" s="420"/>
      <c r="I435" s="420"/>
      <c r="J435" s="420"/>
      <c r="K435" s="420"/>
      <c r="L435" s="420"/>
      <c r="M435" s="420"/>
      <c r="N435" s="420"/>
      <c r="O435" s="420"/>
      <c r="P435" s="420"/>
      <c r="Q435" s="420"/>
      <c r="R435" s="420"/>
      <c r="S435" s="420"/>
      <c r="T435" s="420"/>
      <c r="U435" s="420"/>
      <c r="V435" s="420"/>
      <c r="W435" s="420"/>
      <c r="X435" s="420"/>
      <c r="Y435" s="420"/>
      <c r="Z435" s="420"/>
      <c r="AA435" s="420"/>
      <c r="AB435" s="420"/>
      <c r="AC435" s="420"/>
    </row>
    <row r="436" spans="2:29">
      <c r="B436" s="420"/>
      <c r="C436" s="420"/>
      <c r="D436" s="420"/>
      <c r="E436" s="420"/>
      <c r="F436" s="421"/>
      <c r="G436" s="421"/>
      <c r="H436" s="420"/>
      <c r="I436" s="420"/>
      <c r="J436" s="420"/>
      <c r="K436" s="420"/>
      <c r="L436" s="420"/>
      <c r="M436" s="420"/>
      <c r="N436" s="420"/>
      <c r="O436" s="420"/>
      <c r="P436" s="420"/>
      <c r="Q436" s="420"/>
      <c r="R436" s="420"/>
      <c r="S436" s="420"/>
      <c r="T436" s="420"/>
      <c r="U436" s="420"/>
      <c r="V436" s="420"/>
      <c r="W436" s="420"/>
      <c r="X436" s="420"/>
      <c r="Y436" s="420"/>
      <c r="Z436" s="420"/>
      <c r="AA436" s="420"/>
      <c r="AB436" s="420"/>
      <c r="AC436" s="420"/>
    </row>
    <row r="437" spans="2:29">
      <c r="B437" s="420"/>
      <c r="C437" s="420"/>
      <c r="D437" s="420"/>
      <c r="E437" s="420"/>
      <c r="F437" s="421"/>
      <c r="G437" s="421"/>
      <c r="H437" s="420"/>
      <c r="I437" s="420"/>
      <c r="J437" s="420"/>
      <c r="K437" s="420"/>
      <c r="L437" s="420"/>
      <c r="M437" s="420"/>
      <c r="N437" s="420"/>
      <c r="O437" s="420"/>
      <c r="P437" s="420"/>
      <c r="Q437" s="420"/>
      <c r="R437" s="420"/>
      <c r="S437" s="420"/>
      <c r="T437" s="420"/>
      <c r="U437" s="420"/>
      <c r="V437" s="420"/>
      <c r="W437" s="420"/>
      <c r="X437" s="420"/>
      <c r="Y437" s="420"/>
      <c r="Z437" s="420"/>
      <c r="AA437" s="420"/>
      <c r="AB437" s="420"/>
      <c r="AC437" s="420"/>
    </row>
    <row r="438" spans="2:29">
      <c r="B438" s="420"/>
      <c r="C438" s="420"/>
      <c r="D438" s="420"/>
      <c r="E438" s="420"/>
      <c r="F438" s="421"/>
      <c r="G438" s="421"/>
      <c r="H438" s="420"/>
      <c r="I438" s="420"/>
      <c r="J438" s="420"/>
      <c r="K438" s="420"/>
      <c r="L438" s="420"/>
      <c r="M438" s="420"/>
      <c r="N438" s="420"/>
      <c r="O438" s="420"/>
      <c r="P438" s="420"/>
      <c r="Q438" s="420"/>
      <c r="R438" s="420"/>
      <c r="S438" s="420"/>
      <c r="T438" s="420"/>
      <c r="U438" s="420"/>
      <c r="V438" s="420"/>
      <c r="W438" s="420"/>
      <c r="X438" s="420"/>
      <c r="Y438" s="420"/>
      <c r="Z438" s="420"/>
      <c r="AA438" s="420"/>
      <c r="AB438" s="420"/>
      <c r="AC438" s="420"/>
    </row>
    <row r="439" spans="2:29">
      <c r="B439" s="420"/>
      <c r="C439" s="420"/>
      <c r="D439" s="420"/>
      <c r="E439" s="420"/>
      <c r="F439" s="421"/>
      <c r="G439" s="421"/>
      <c r="H439" s="420"/>
      <c r="I439" s="420"/>
      <c r="J439" s="420"/>
      <c r="K439" s="420"/>
      <c r="L439" s="420"/>
      <c r="M439" s="420"/>
      <c r="N439" s="420"/>
      <c r="O439" s="420"/>
      <c r="P439" s="420"/>
      <c r="Q439" s="420"/>
      <c r="R439" s="420"/>
      <c r="S439" s="420"/>
      <c r="T439" s="420"/>
      <c r="U439" s="420"/>
      <c r="V439" s="420"/>
      <c r="W439" s="420"/>
      <c r="X439" s="420"/>
      <c r="Y439" s="420"/>
      <c r="Z439" s="420"/>
      <c r="AA439" s="420"/>
      <c r="AB439" s="420"/>
      <c r="AC439" s="420"/>
    </row>
    <row r="440" spans="2:29">
      <c r="B440" s="420"/>
      <c r="C440" s="420"/>
      <c r="D440" s="420"/>
      <c r="E440" s="420"/>
      <c r="F440" s="421"/>
      <c r="G440" s="421"/>
      <c r="H440" s="420"/>
      <c r="I440" s="420"/>
      <c r="J440" s="420"/>
      <c r="K440" s="420"/>
      <c r="L440" s="420"/>
      <c r="M440" s="420"/>
      <c r="N440" s="420"/>
      <c r="O440" s="420"/>
      <c r="P440" s="420"/>
      <c r="Q440" s="420"/>
      <c r="R440" s="420"/>
      <c r="S440" s="420"/>
      <c r="T440" s="420"/>
      <c r="U440" s="420"/>
      <c r="V440" s="420"/>
      <c r="W440" s="420"/>
      <c r="X440" s="420"/>
      <c r="Y440" s="420"/>
      <c r="Z440" s="420"/>
      <c r="AA440" s="420"/>
      <c r="AB440" s="420"/>
      <c r="AC440" s="420"/>
    </row>
    <row r="441" spans="2:29">
      <c r="B441" s="420"/>
      <c r="C441" s="420"/>
      <c r="D441" s="420"/>
      <c r="E441" s="420"/>
      <c r="F441" s="421"/>
      <c r="G441" s="421"/>
      <c r="H441" s="420"/>
      <c r="I441" s="420"/>
      <c r="J441" s="420"/>
      <c r="K441" s="420"/>
      <c r="L441" s="420"/>
      <c r="M441" s="420"/>
      <c r="N441" s="420"/>
      <c r="O441" s="420"/>
      <c r="P441" s="420"/>
      <c r="Q441" s="420"/>
      <c r="R441" s="420"/>
      <c r="S441" s="420"/>
      <c r="T441" s="420"/>
      <c r="U441" s="420"/>
      <c r="V441" s="420"/>
      <c r="W441" s="420"/>
      <c r="X441" s="420"/>
      <c r="Y441" s="420"/>
      <c r="Z441" s="420"/>
      <c r="AA441" s="420"/>
      <c r="AB441" s="420"/>
      <c r="AC441" s="420"/>
    </row>
    <row r="442" spans="2:29">
      <c r="B442" s="420"/>
      <c r="C442" s="420"/>
      <c r="D442" s="420"/>
      <c r="E442" s="420"/>
      <c r="F442" s="421"/>
      <c r="G442" s="421"/>
      <c r="H442" s="420"/>
      <c r="I442" s="420"/>
      <c r="J442" s="420"/>
      <c r="K442" s="420"/>
      <c r="L442" s="420"/>
      <c r="M442" s="420"/>
      <c r="N442" s="420"/>
      <c r="O442" s="420"/>
      <c r="P442" s="420"/>
      <c r="Q442" s="420"/>
      <c r="R442" s="420"/>
      <c r="S442" s="420"/>
      <c r="T442" s="420"/>
      <c r="U442" s="420"/>
      <c r="V442" s="420"/>
      <c r="W442" s="420"/>
      <c r="X442" s="420"/>
      <c r="Y442" s="420"/>
      <c r="Z442" s="420"/>
      <c r="AA442" s="420"/>
      <c r="AB442" s="420"/>
      <c r="AC442" s="420"/>
    </row>
    <row r="443" spans="2:29">
      <c r="B443" s="420"/>
      <c r="C443" s="420"/>
      <c r="D443" s="420"/>
      <c r="E443" s="420"/>
      <c r="F443" s="421"/>
      <c r="G443" s="421"/>
      <c r="H443" s="420"/>
      <c r="I443" s="420"/>
      <c r="J443" s="420"/>
      <c r="K443" s="420"/>
      <c r="L443" s="420"/>
      <c r="M443" s="420"/>
      <c r="N443" s="420"/>
      <c r="O443" s="420"/>
      <c r="P443" s="420"/>
      <c r="Q443" s="420"/>
      <c r="R443" s="420"/>
      <c r="S443" s="420"/>
      <c r="T443" s="420"/>
      <c r="U443" s="420"/>
      <c r="V443" s="420"/>
      <c r="W443" s="420"/>
      <c r="X443" s="420"/>
      <c r="Y443" s="420"/>
      <c r="Z443" s="420"/>
      <c r="AA443" s="420"/>
      <c r="AB443" s="420"/>
      <c r="AC443" s="420"/>
    </row>
    <row r="444" spans="2:29">
      <c r="B444" s="420"/>
      <c r="C444" s="420"/>
      <c r="D444" s="420"/>
      <c r="E444" s="420"/>
      <c r="F444" s="421"/>
      <c r="G444" s="421"/>
      <c r="H444" s="420"/>
      <c r="I444" s="420"/>
      <c r="J444" s="420"/>
      <c r="K444" s="420"/>
      <c r="L444" s="420"/>
      <c r="M444" s="420"/>
      <c r="N444" s="420"/>
      <c r="O444" s="420"/>
      <c r="P444" s="420"/>
      <c r="Q444" s="420"/>
      <c r="R444" s="420"/>
      <c r="S444" s="420"/>
      <c r="T444" s="420"/>
      <c r="U444" s="420"/>
      <c r="V444" s="420"/>
      <c r="W444" s="420"/>
      <c r="X444" s="420"/>
      <c r="Y444" s="420"/>
      <c r="Z444" s="420"/>
      <c r="AA444" s="420"/>
      <c r="AB444" s="420"/>
      <c r="AC444" s="420"/>
    </row>
    <row r="445" spans="2:29">
      <c r="B445" s="420"/>
      <c r="C445" s="420"/>
      <c r="D445" s="420"/>
      <c r="E445" s="420"/>
      <c r="F445" s="421"/>
      <c r="G445" s="421"/>
      <c r="H445" s="420"/>
      <c r="I445" s="420"/>
      <c r="J445" s="420"/>
      <c r="K445" s="420"/>
      <c r="L445" s="420"/>
      <c r="M445" s="420"/>
      <c r="N445" s="420"/>
      <c r="O445" s="420"/>
      <c r="P445" s="420"/>
      <c r="Q445" s="420"/>
      <c r="R445" s="420"/>
      <c r="S445" s="420"/>
      <c r="T445" s="420"/>
      <c r="U445" s="420"/>
      <c r="V445" s="420"/>
      <c r="W445" s="420"/>
      <c r="X445" s="420"/>
      <c r="Y445" s="420"/>
      <c r="Z445" s="420"/>
      <c r="AA445" s="420"/>
      <c r="AB445" s="420"/>
      <c r="AC445" s="420"/>
    </row>
    <row r="446" spans="2:29">
      <c r="B446" s="420"/>
      <c r="C446" s="420"/>
      <c r="D446" s="420"/>
      <c r="E446" s="420"/>
      <c r="F446" s="421"/>
      <c r="G446" s="421"/>
      <c r="H446" s="420"/>
      <c r="I446" s="420"/>
      <c r="J446" s="420"/>
      <c r="K446" s="420"/>
      <c r="L446" s="420"/>
      <c r="M446" s="420"/>
      <c r="N446" s="420"/>
      <c r="O446" s="420"/>
      <c r="P446" s="420"/>
      <c r="Q446" s="420"/>
      <c r="R446" s="420"/>
      <c r="S446" s="420"/>
      <c r="T446" s="420"/>
      <c r="U446" s="420"/>
      <c r="V446" s="420"/>
      <c r="W446" s="420"/>
      <c r="X446" s="420"/>
      <c r="Y446" s="420"/>
      <c r="Z446" s="420"/>
      <c r="AA446" s="420"/>
      <c r="AB446" s="420"/>
      <c r="AC446" s="420"/>
    </row>
    <row r="447" spans="2:29">
      <c r="B447" s="420"/>
      <c r="C447" s="420"/>
      <c r="D447" s="420"/>
      <c r="E447" s="420"/>
      <c r="F447" s="421"/>
      <c r="G447" s="421"/>
      <c r="H447" s="420"/>
      <c r="I447" s="420"/>
      <c r="J447" s="420"/>
      <c r="K447" s="420"/>
      <c r="L447" s="420"/>
      <c r="M447" s="420"/>
      <c r="N447" s="420"/>
      <c r="O447" s="420"/>
      <c r="P447" s="420"/>
      <c r="Q447" s="420"/>
      <c r="R447" s="420"/>
      <c r="S447" s="420"/>
      <c r="T447" s="420"/>
      <c r="U447" s="420"/>
      <c r="V447" s="420"/>
      <c r="W447" s="420"/>
      <c r="X447" s="420"/>
      <c r="Y447" s="420"/>
      <c r="Z447" s="420"/>
      <c r="AA447" s="420"/>
      <c r="AB447" s="420"/>
      <c r="AC447" s="420"/>
    </row>
    <row r="448" spans="2:29">
      <c r="B448" s="420"/>
      <c r="C448" s="420"/>
      <c r="D448" s="420"/>
      <c r="E448" s="420"/>
      <c r="F448" s="421"/>
      <c r="G448" s="421"/>
      <c r="H448" s="420"/>
      <c r="I448" s="420"/>
      <c r="J448" s="420"/>
      <c r="K448" s="420"/>
      <c r="L448" s="420"/>
      <c r="M448" s="420"/>
      <c r="N448" s="420"/>
      <c r="O448" s="420"/>
      <c r="P448" s="420"/>
      <c r="Q448" s="420"/>
      <c r="R448" s="420"/>
      <c r="S448" s="420"/>
      <c r="T448" s="420"/>
      <c r="U448" s="420"/>
      <c r="V448" s="420"/>
      <c r="W448" s="420"/>
      <c r="X448" s="420"/>
      <c r="Y448" s="420"/>
      <c r="Z448" s="420"/>
      <c r="AA448" s="420"/>
      <c r="AB448" s="420"/>
      <c r="AC448" s="420"/>
    </row>
    <row r="449" spans="2:29">
      <c r="B449" s="420"/>
      <c r="C449" s="420"/>
      <c r="D449" s="420"/>
      <c r="E449" s="420"/>
      <c r="F449" s="421"/>
      <c r="G449" s="421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  <c r="R449" s="420"/>
      <c r="S449" s="420"/>
      <c r="T449" s="420"/>
      <c r="U449" s="420"/>
      <c r="V449" s="420"/>
      <c r="W449" s="420"/>
      <c r="X449" s="420"/>
      <c r="Y449" s="420"/>
      <c r="Z449" s="420"/>
      <c r="AA449" s="420"/>
      <c r="AB449" s="420"/>
      <c r="AC449" s="420"/>
    </row>
    <row r="450" spans="2:29">
      <c r="B450" s="420"/>
      <c r="C450" s="420"/>
      <c r="D450" s="420"/>
      <c r="E450" s="420"/>
      <c r="F450" s="421"/>
      <c r="G450" s="421"/>
      <c r="H450" s="420"/>
      <c r="I450" s="420"/>
      <c r="J450" s="420"/>
      <c r="K450" s="420"/>
      <c r="L450" s="420"/>
      <c r="M450" s="420"/>
      <c r="N450" s="420"/>
      <c r="O450" s="420"/>
      <c r="P450" s="420"/>
      <c r="Q450" s="420"/>
      <c r="R450" s="420"/>
      <c r="S450" s="420"/>
      <c r="T450" s="420"/>
      <c r="U450" s="420"/>
      <c r="V450" s="420"/>
      <c r="W450" s="420"/>
      <c r="X450" s="420"/>
      <c r="Y450" s="420"/>
      <c r="Z450" s="420"/>
      <c r="AA450" s="420"/>
      <c r="AB450" s="420"/>
      <c r="AC450" s="420"/>
    </row>
    <row r="451" spans="2:29">
      <c r="B451" s="420"/>
      <c r="C451" s="420"/>
      <c r="D451" s="420"/>
      <c r="E451" s="420"/>
      <c r="F451" s="421"/>
      <c r="G451" s="421"/>
      <c r="H451" s="420"/>
      <c r="I451" s="420"/>
      <c r="J451" s="420"/>
      <c r="K451" s="420"/>
      <c r="L451" s="420"/>
      <c r="M451" s="420"/>
      <c r="N451" s="420"/>
      <c r="O451" s="420"/>
      <c r="P451" s="420"/>
      <c r="Q451" s="420"/>
      <c r="R451" s="420"/>
      <c r="S451" s="420"/>
      <c r="T451" s="420"/>
      <c r="U451" s="420"/>
      <c r="V451" s="420"/>
      <c r="W451" s="420"/>
      <c r="X451" s="420"/>
      <c r="Y451" s="420"/>
      <c r="Z451" s="420"/>
      <c r="AA451" s="420"/>
      <c r="AB451" s="420"/>
      <c r="AC451" s="420"/>
    </row>
    <row r="452" spans="2:29">
      <c r="B452" s="420"/>
      <c r="C452" s="420"/>
      <c r="D452" s="420"/>
      <c r="E452" s="420"/>
      <c r="F452" s="421"/>
      <c r="G452" s="421"/>
      <c r="H452" s="420"/>
      <c r="I452" s="420"/>
      <c r="J452" s="420"/>
      <c r="K452" s="420"/>
      <c r="L452" s="420"/>
      <c r="M452" s="420"/>
      <c r="N452" s="420"/>
      <c r="O452" s="420"/>
      <c r="P452" s="420"/>
      <c r="Q452" s="420"/>
      <c r="R452" s="420"/>
      <c r="S452" s="420"/>
      <c r="T452" s="420"/>
      <c r="U452" s="420"/>
      <c r="V452" s="420"/>
      <c r="W452" s="420"/>
      <c r="X452" s="420"/>
      <c r="Y452" s="420"/>
      <c r="Z452" s="420"/>
      <c r="AA452" s="420"/>
      <c r="AB452" s="420"/>
      <c r="AC452" s="420"/>
    </row>
    <row r="453" spans="2:29">
      <c r="B453" s="420"/>
      <c r="C453" s="420"/>
      <c r="D453" s="420"/>
      <c r="E453" s="420"/>
      <c r="F453" s="421"/>
      <c r="G453" s="421"/>
      <c r="H453" s="420"/>
      <c r="I453" s="420"/>
      <c r="J453" s="420"/>
      <c r="K453" s="420"/>
      <c r="L453" s="420"/>
      <c r="M453" s="420"/>
      <c r="N453" s="420"/>
      <c r="O453" s="420"/>
      <c r="P453" s="420"/>
      <c r="Q453" s="420"/>
      <c r="R453" s="420"/>
      <c r="S453" s="420"/>
      <c r="T453" s="420"/>
      <c r="U453" s="420"/>
      <c r="V453" s="420"/>
      <c r="W453" s="420"/>
      <c r="X453" s="420"/>
      <c r="Y453" s="420"/>
      <c r="Z453" s="420"/>
      <c r="AA453" s="420"/>
      <c r="AB453" s="420"/>
      <c r="AC453" s="420"/>
    </row>
    <row r="454" spans="2:29">
      <c r="B454" s="420"/>
      <c r="C454" s="420"/>
      <c r="D454" s="420"/>
      <c r="E454" s="420"/>
      <c r="F454" s="421"/>
      <c r="G454" s="421"/>
      <c r="H454" s="420"/>
      <c r="I454" s="420"/>
      <c r="J454" s="420"/>
      <c r="K454" s="420"/>
      <c r="L454" s="420"/>
      <c r="M454" s="420"/>
      <c r="N454" s="420"/>
      <c r="O454" s="420"/>
      <c r="P454" s="420"/>
      <c r="Q454" s="420"/>
      <c r="R454" s="420"/>
      <c r="S454" s="420"/>
      <c r="T454" s="420"/>
      <c r="U454" s="420"/>
      <c r="V454" s="420"/>
      <c r="W454" s="420"/>
      <c r="X454" s="420"/>
      <c r="Y454" s="420"/>
      <c r="Z454" s="420"/>
      <c r="AA454" s="420"/>
      <c r="AB454" s="420"/>
      <c r="AC454" s="420"/>
    </row>
    <row r="455" spans="2:29">
      <c r="B455" s="420"/>
      <c r="C455" s="420"/>
      <c r="D455" s="420"/>
      <c r="E455" s="420"/>
      <c r="F455" s="421"/>
      <c r="G455" s="421"/>
      <c r="H455" s="420"/>
      <c r="I455" s="420"/>
      <c r="J455" s="420"/>
      <c r="K455" s="420"/>
      <c r="L455" s="420"/>
      <c r="M455" s="420"/>
      <c r="N455" s="420"/>
      <c r="O455" s="420"/>
      <c r="P455" s="420"/>
      <c r="Q455" s="420"/>
      <c r="R455" s="420"/>
      <c r="S455" s="420"/>
      <c r="T455" s="420"/>
      <c r="U455" s="420"/>
      <c r="V455" s="420"/>
      <c r="W455" s="420"/>
      <c r="X455" s="420"/>
      <c r="Y455" s="420"/>
      <c r="Z455" s="420"/>
      <c r="AA455" s="420"/>
      <c r="AB455" s="420"/>
      <c r="AC455" s="420"/>
    </row>
    <row r="456" spans="2:29">
      <c r="B456" s="420"/>
      <c r="C456" s="420"/>
      <c r="D456" s="420"/>
      <c r="E456" s="420"/>
      <c r="F456" s="421"/>
      <c r="G456" s="421"/>
      <c r="H456" s="420"/>
      <c r="I456" s="420"/>
      <c r="J456" s="420"/>
      <c r="K456" s="420"/>
      <c r="L456" s="420"/>
      <c r="M456" s="420"/>
      <c r="N456" s="420"/>
      <c r="O456" s="420"/>
      <c r="P456" s="420"/>
      <c r="Q456" s="420"/>
      <c r="R456" s="420"/>
      <c r="S456" s="420"/>
      <c r="T456" s="420"/>
      <c r="U456" s="420"/>
      <c r="V456" s="420"/>
      <c r="W456" s="420"/>
      <c r="X456" s="420"/>
      <c r="Y456" s="420"/>
      <c r="Z456" s="420"/>
      <c r="AA456" s="420"/>
      <c r="AB456" s="420"/>
      <c r="AC456" s="420"/>
    </row>
    <row r="457" spans="2:29">
      <c r="B457" s="420"/>
      <c r="C457" s="420"/>
      <c r="D457" s="420"/>
      <c r="E457" s="420"/>
      <c r="F457" s="421"/>
      <c r="G457" s="421"/>
      <c r="H457" s="420"/>
      <c r="I457" s="420"/>
      <c r="J457" s="420"/>
      <c r="K457" s="420"/>
      <c r="L457" s="420"/>
      <c r="M457" s="420"/>
      <c r="N457" s="420"/>
      <c r="O457" s="420"/>
      <c r="P457" s="420"/>
      <c r="Q457" s="420"/>
      <c r="R457" s="420"/>
      <c r="S457" s="420"/>
      <c r="T457" s="420"/>
      <c r="U457" s="420"/>
      <c r="V457" s="420"/>
      <c r="W457" s="420"/>
      <c r="X457" s="420"/>
      <c r="Y457" s="420"/>
      <c r="Z457" s="420"/>
      <c r="AA457" s="420"/>
      <c r="AB457" s="420"/>
      <c r="AC457" s="420"/>
    </row>
    <row r="458" spans="2:29">
      <c r="B458" s="420"/>
      <c r="C458" s="420"/>
      <c r="D458" s="420"/>
      <c r="E458" s="420"/>
      <c r="F458" s="421"/>
      <c r="G458" s="421"/>
      <c r="H458" s="420"/>
      <c r="I458" s="420"/>
      <c r="J458" s="420"/>
      <c r="K458" s="420"/>
      <c r="L458" s="420"/>
      <c r="M458" s="420"/>
      <c r="N458" s="420"/>
      <c r="O458" s="420"/>
      <c r="P458" s="420"/>
      <c r="Q458" s="420"/>
      <c r="R458" s="420"/>
      <c r="S458" s="420"/>
      <c r="T458" s="420"/>
      <c r="U458" s="420"/>
      <c r="V458" s="420"/>
      <c r="W458" s="420"/>
      <c r="X458" s="420"/>
      <c r="Y458" s="420"/>
      <c r="Z458" s="420"/>
      <c r="AA458" s="420"/>
      <c r="AB458" s="420"/>
      <c r="AC458" s="420"/>
    </row>
    <row r="459" spans="2:29">
      <c r="B459" s="420"/>
      <c r="C459" s="420"/>
      <c r="D459" s="420"/>
      <c r="E459" s="420"/>
      <c r="F459" s="421"/>
      <c r="G459" s="421"/>
      <c r="H459" s="420"/>
      <c r="I459" s="420"/>
      <c r="J459" s="420"/>
      <c r="K459" s="420"/>
      <c r="L459" s="420"/>
      <c r="M459" s="420"/>
      <c r="N459" s="420"/>
      <c r="O459" s="420"/>
      <c r="P459" s="420"/>
      <c r="Q459" s="420"/>
      <c r="R459" s="420"/>
      <c r="S459" s="420"/>
      <c r="T459" s="420"/>
      <c r="U459" s="420"/>
      <c r="V459" s="420"/>
      <c r="W459" s="420"/>
      <c r="X459" s="420"/>
      <c r="Y459" s="420"/>
      <c r="Z459" s="420"/>
      <c r="AA459" s="420"/>
      <c r="AB459" s="420"/>
      <c r="AC459" s="420"/>
    </row>
    <row r="460" spans="2:29">
      <c r="B460" s="420"/>
      <c r="C460" s="420"/>
      <c r="D460" s="420"/>
      <c r="E460" s="420"/>
      <c r="F460" s="421"/>
      <c r="G460" s="421"/>
      <c r="H460" s="420"/>
      <c r="I460" s="420"/>
      <c r="J460" s="420"/>
      <c r="K460" s="420"/>
      <c r="L460" s="420"/>
      <c r="M460" s="420"/>
      <c r="N460" s="420"/>
      <c r="O460" s="420"/>
      <c r="P460" s="420"/>
      <c r="Q460" s="420"/>
      <c r="R460" s="420"/>
      <c r="S460" s="420"/>
      <c r="T460" s="420"/>
      <c r="U460" s="420"/>
      <c r="V460" s="420"/>
      <c r="W460" s="420"/>
      <c r="X460" s="420"/>
      <c r="Y460" s="420"/>
      <c r="Z460" s="420"/>
      <c r="AA460" s="420"/>
      <c r="AB460" s="420"/>
      <c r="AC460" s="420"/>
    </row>
    <row r="461" spans="2:29">
      <c r="B461" s="420"/>
      <c r="C461" s="420"/>
      <c r="D461" s="420"/>
      <c r="E461" s="420"/>
      <c r="F461" s="421"/>
      <c r="G461" s="421"/>
      <c r="H461" s="420"/>
      <c r="I461" s="420"/>
      <c r="J461" s="420"/>
      <c r="K461" s="420"/>
      <c r="L461" s="420"/>
      <c r="M461" s="420"/>
      <c r="N461" s="420"/>
      <c r="O461" s="420"/>
      <c r="P461" s="420"/>
      <c r="Q461" s="420"/>
      <c r="R461" s="420"/>
      <c r="S461" s="420"/>
      <c r="T461" s="420"/>
      <c r="U461" s="420"/>
      <c r="V461" s="420"/>
      <c r="W461" s="420"/>
      <c r="X461" s="420"/>
      <c r="Y461" s="420"/>
      <c r="Z461" s="420"/>
      <c r="AA461" s="420"/>
      <c r="AB461" s="420"/>
      <c r="AC461" s="420"/>
    </row>
    <row r="462" spans="2:29">
      <c r="B462" s="420"/>
      <c r="C462" s="420"/>
      <c r="D462" s="420"/>
      <c r="E462" s="420"/>
      <c r="F462" s="421"/>
      <c r="G462" s="421"/>
      <c r="H462" s="420"/>
      <c r="I462" s="420"/>
      <c r="J462" s="420"/>
      <c r="K462" s="420"/>
      <c r="L462" s="420"/>
      <c r="M462" s="420"/>
      <c r="N462" s="420"/>
      <c r="O462" s="420"/>
      <c r="P462" s="420"/>
      <c r="Q462" s="420"/>
      <c r="R462" s="420"/>
      <c r="S462" s="420"/>
      <c r="T462" s="420"/>
      <c r="U462" s="420"/>
      <c r="V462" s="420"/>
      <c r="W462" s="420"/>
      <c r="X462" s="420"/>
      <c r="Y462" s="420"/>
      <c r="Z462" s="420"/>
      <c r="AA462" s="420"/>
      <c r="AB462" s="420"/>
      <c r="AC462" s="420"/>
    </row>
    <row r="463" spans="2:29">
      <c r="B463" s="420"/>
      <c r="C463" s="420"/>
      <c r="D463" s="420"/>
      <c r="E463" s="420"/>
      <c r="F463" s="421"/>
      <c r="G463" s="421"/>
      <c r="H463" s="420"/>
      <c r="I463" s="420"/>
      <c r="J463" s="420"/>
      <c r="K463" s="420"/>
      <c r="L463" s="420"/>
      <c r="M463" s="420"/>
      <c r="N463" s="420"/>
      <c r="O463" s="420"/>
      <c r="P463" s="420"/>
      <c r="Q463" s="420"/>
      <c r="R463" s="420"/>
      <c r="S463" s="420"/>
      <c r="T463" s="420"/>
      <c r="U463" s="420"/>
      <c r="V463" s="420"/>
      <c r="W463" s="420"/>
      <c r="X463" s="420"/>
      <c r="Y463" s="420"/>
      <c r="Z463" s="420"/>
      <c r="AA463" s="420"/>
      <c r="AB463" s="420"/>
      <c r="AC463" s="420"/>
    </row>
    <row r="464" spans="2:29">
      <c r="B464" s="420"/>
      <c r="C464" s="420"/>
      <c r="D464" s="420"/>
      <c r="E464" s="420"/>
      <c r="F464" s="421"/>
      <c r="G464" s="421"/>
      <c r="H464" s="420"/>
      <c r="I464" s="420"/>
      <c r="J464" s="420"/>
      <c r="K464" s="420"/>
      <c r="L464" s="420"/>
      <c r="M464" s="420"/>
      <c r="N464" s="420"/>
      <c r="O464" s="420"/>
      <c r="P464" s="420"/>
      <c r="Q464" s="420"/>
      <c r="R464" s="420"/>
      <c r="S464" s="420"/>
      <c r="T464" s="420"/>
      <c r="U464" s="420"/>
      <c r="V464" s="420"/>
      <c r="W464" s="420"/>
      <c r="X464" s="420"/>
      <c r="Y464" s="420"/>
      <c r="Z464" s="420"/>
      <c r="AA464" s="420"/>
      <c r="AB464" s="420"/>
      <c r="AC464" s="420"/>
    </row>
    <row r="465" spans="2:29">
      <c r="B465" s="420"/>
      <c r="C465" s="420"/>
      <c r="D465" s="420"/>
      <c r="E465" s="420"/>
      <c r="F465" s="421"/>
      <c r="G465" s="421"/>
      <c r="H465" s="420"/>
      <c r="I465" s="420"/>
      <c r="J465" s="420"/>
      <c r="K465" s="420"/>
      <c r="L465" s="420"/>
      <c r="M465" s="420"/>
      <c r="N465" s="420"/>
      <c r="O465" s="420"/>
      <c r="P465" s="420"/>
      <c r="Q465" s="420"/>
      <c r="R465" s="420"/>
      <c r="S465" s="420"/>
      <c r="T465" s="420"/>
      <c r="U465" s="420"/>
      <c r="V465" s="420"/>
      <c r="W465" s="420"/>
      <c r="X465" s="420"/>
      <c r="Y465" s="420"/>
      <c r="Z465" s="420"/>
      <c r="AA465" s="420"/>
      <c r="AB465" s="420"/>
      <c r="AC465" s="420"/>
    </row>
    <row r="466" spans="2:29">
      <c r="B466" s="420"/>
      <c r="C466" s="420"/>
      <c r="D466" s="420"/>
      <c r="E466" s="420"/>
      <c r="F466" s="421"/>
      <c r="G466" s="421"/>
      <c r="H466" s="420"/>
      <c r="I466" s="420"/>
      <c r="J466" s="420"/>
      <c r="K466" s="420"/>
      <c r="L466" s="420"/>
      <c r="M466" s="420"/>
      <c r="N466" s="420"/>
      <c r="O466" s="420"/>
      <c r="P466" s="420"/>
      <c r="Q466" s="420"/>
      <c r="R466" s="420"/>
      <c r="S466" s="420"/>
      <c r="T466" s="420"/>
      <c r="U466" s="420"/>
      <c r="V466" s="420"/>
      <c r="W466" s="420"/>
      <c r="X466" s="420"/>
      <c r="Y466" s="420"/>
      <c r="Z466" s="420"/>
      <c r="AA466" s="420"/>
      <c r="AB466" s="420"/>
      <c r="AC466" s="420"/>
    </row>
    <row r="467" spans="2:29">
      <c r="B467" s="420"/>
      <c r="C467" s="420"/>
      <c r="D467" s="420"/>
      <c r="E467" s="420"/>
      <c r="F467" s="421"/>
      <c r="G467" s="421"/>
      <c r="H467" s="420"/>
      <c r="I467" s="420"/>
      <c r="J467" s="420"/>
      <c r="K467" s="420"/>
      <c r="L467" s="420"/>
      <c r="M467" s="420"/>
      <c r="N467" s="420"/>
      <c r="O467" s="420"/>
      <c r="P467" s="420"/>
      <c r="Q467" s="420"/>
      <c r="R467" s="420"/>
      <c r="S467" s="420"/>
      <c r="T467" s="420"/>
      <c r="U467" s="420"/>
      <c r="V467" s="420"/>
      <c r="W467" s="420"/>
      <c r="X467" s="420"/>
      <c r="Y467" s="420"/>
      <c r="Z467" s="420"/>
      <c r="AA467" s="420"/>
      <c r="AB467" s="420"/>
      <c r="AC467" s="420"/>
    </row>
    <row r="468" spans="2:29">
      <c r="B468" s="420"/>
      <c r="C468" s="420"/>
      <c r="D468" s="420"/>
      <c r="E468" s="420"/>
      <c r="F468" s="421"/>
      <c r="G468" s="421"/>
      <c r="H468" s="420"/>
      <c r="I468" s="420"/>
      <c r="J468" s="420"/>
      <c r="K468" s="420"/>
      <c r="L468" s="420"/>
      <c r="M468" s="420"/>
      <c r="N468" s="420"/>
      <c r="O468" s="420"/>
      <c r="P468" s="420"/>
      <c r="Q468" s="420"/>
      <c r="R468" s="420"/>
      <c r="S468" s="420"/>
      <c r="T468" s="420"/>
      <c r="U468" s="420"/>
      <c r="V468" s="420"/>
      <c r="W468" s="420"/>
      <c r="X468" s="420"/>
      <c r="Y468" s="420"/>
      <c r="Z468" s="420"/>
      <c r="AA468" s="420"/>
      <c r="AB468" s="420"/>
      <c r="AC468" s="420"/>
    </row>
    <row r="469" spans="2:29">
      <c r="B469" s="420"/>
      <c r="C469" s="420"/>
      <c r="D469" s="420"/>
      <c r="E469" s="420"/>
      <c r="F469" s="421"/>
      <c r="G469" s="421"/>
      <c r="H469" s="420"/>
      <c r="I469" s="420"/>
      <c r="J469" s="420"/>
      <c r="K469" s="420"/>
      <c r="L469" s="420"/>
      <c r="M469" s="420"/>
      <c r="N469" s="420"/>
      <c r="O469" s="420"/>
      <c r="P469" s="420"/>
      <c r="Q469" s="420"/>
      <c r="R469" s="420"/>
      <c r="S469" s="420"/>
      <c r="T469" s="420"/>
      <c r="U469" s="420"/>
      <c r="V469" s="420"/>
      <c r="W469" s="420"/>
      <c r="X469" s="420"/>
      <c r="Y469" s="420"/>
      <c r="Z469" s="420"/>
      <c r="AA469" s="420"/>
      <c r="AB469" s="420"/>
      <c r="AC469" s="420"/>
    </row>
    <row r="470" spans="2:29">
      <c r="B470" s="420"/>
      <c r="C470" s="420"/>
      <c r="D470" s="420"/>
      <c r="E470" s="420"/>
      <c r="F470" s="421"/>
      <c r="G470" s="421"/>
      <c r="H470" s="420"/>
      <c r="I470" s="420"/>
      <c r="J470" s="420"/>
      <c r="K470" s="420"/>
      <c r="L470" s="420"/>
      <c r="M470" s="420"/>
      <c r="N470" s="420"/>
      <c r="O470" s="420"/>
      <c r="P470" s="420"/>
      <c r="Q470" s="420"/>
      <c r="R470" s="420"/>
      <c r="S470" s="420"/>
      <c r="T470" s="420"/>
      <c r="U470" s="420"/>
      <c r="V470" s="420"/>
      <c r="W470" s="420"/>
      <c r="X470" s="420"/>
      <c r="Y470" s="420"/>
      <c r="Z470" s="420"/>
      <c r="AA470" s="420"/>
      <c r="AB470" s="420"/>
      <c r="AC470" s="420"/>
    </row>
    <row r="471" spans="2:29">
      <c r="B471" s="420"/>
      <c r="C471" s="420"/>
      <c r="D471" s="420"/>
      <c r="E471" s="420"/>
      <c r="F471" s="421"/>
      <c r="G471" s="421"/>
      <c r="H471" s="420"/>
      <c r="I471" s="420"/>
      <c r="J471" s="420"/>
      <c r="K471" s="420"/>
      <c r="L471" s="420"/>
      <c r="M471" s="420"/>
      <c r="N471" s="420"/>
      <c r="O471" s="420"/>
      <c r="P471" s="420"/>
      <c r="Q471" s="420"/>
      <c r="R471" s="420"/>
      <c r="S471" s="420"/>
      <c r="T471" s="420"/>
      <c r="U471" s="420"/>
      <c r="V471" s="420"/>
      <c r="W471" s="420"/>
      <c r="X471" s="420"/>
      <c r="Y471" s="420"/>
      <c r="Z471" s="420"/>
      <c r="AA471" s="420"/>
      <c r="AB471" s="420"/>
      <c r="AC471" s="420"/>
    </row>
    <row r="472" spans="2:29">
      <c r="B472" s="420"/>
      <c r="C472" s="420"/>
      <c r="D472" s="420"/>
      <c r="E472" s="420"/>
      <c r="F472" s="421"/>
      <c r="G472" s="421"/>
      <c r="H472" s="420"/>
      <c r="I472" s="420"/>
      <c r="J472" s="420"/>
      <c r="K472" s="420"/>
      <c r="L472" s="420"/>
      <c r="M472" s="420"/>
      <c r="N472" s="420"/>
      <c r="O472" s="420"/>
      <c r="P472" s="420"/>
      <c r="Q472" s="420"/>
      <c r="R472" s="420"/>
      <c r="S472" s="420"/>
      <c r="T472" s="420"/>
      <c r="U472" s="420"/>
      <c r="V472" s="420"/>
      <c r="W472" s="420"/>
      <c r="X472" s="420"/>
      <c r="Y472" s="420"/>
      <c r="Z472" s="420"/>
      <c r="AA472" s="420"/>
      <c r="AB472" s="420"/>
      <c r="AC472" s="420"/>
    </row>
    <row r="473" spans="2:29">
      <c r="B473" s="420"/>
      <c r="C473" s="420"/>
      <c r="D473" s="420"/>
      <c r="E473" s="420"/>
      <c r="F473" s="421"/>
      <c r="G473" s="421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  <c r="R473" s="420"/>
      <c r="S473" s="420"/>
      <c r="T473" s="420"/>
      <c r="U473" s="420"/>
      <c r="V473" s="420"/>
      <c r="W473" s="420"/>
      <c r="X473" s="420"/>
      <c r="Y473" s="420"/>
      <c r="Z473" s="420"/>
      <c r="AA473" s="420"/>
      <c r="AB473" s="420"/>
      <c r="AC473" s="420"/>
    </row>
    <row r="474" spans="2:29">
      <c r="B474" s="420"/>
      <c r="C474" s="420"/>
      <c r="D474" s="420"/>
      <c r="E474" s="420"/>
      <c r="F474" s="421"/>
      <c r="G474" s="421"/>
      <c r="H474" s="420"/>
      <c r="I474" s="420"/>
      <c r="J474" s="420"/>
      <c r="K474" s="420"/>
      <c r="L474" s="420"/>
      <c r="M474" s="420"/>
      <c r="N474" s="420"/>
      <c r="O474" s="420"/>
      <c r="P474" s="420"/>
      <c r="Q474" s="420"/>
      <c r="R474" s="420"/>
      <c r="S474" s="420"/>
      <c r="T474" s="420"/>
      <c r="U474" s="420"/>
      <c r="V474" s="420"/>
      <c r="W474" s="420"/>
      <c r="X474" s="420"/>
      <c r="Y474" s="420"/>
      <c r="Z474" s="420"/>
      <c r="AA474" s="420"/>
      <c r="AB474" s="420"/>
      <c r="AC474" s="420"/>
    </row>
    <row r="475" spans="2:29">
      <c r="B475" s="420"/>
      <c r="C475" s="420"/>
      <c r="D475" s="420"/>
      <c r="E475" s="420"/>
      <c r="F475" s="421"/>
      <c r="G475" s="421"/>
      <c r="H475" s="420"/>
      <c r="I475" s="420"/>
      <c r="J475" s="420"/>
      <c r="K475" s="420"/>
      <c r="L475" s="420"/>
      <c r="M475" s="420"/>
      <c r="N475" s="420"/>
      <c r="O475" s="420"/>
      <c r="P475" s="420"/>
      <c r="Q475" s="420"/>
      <c r="R475" s="420"/>
      <c r="S475" s="420"/>
      <c r="T475" s="420"/>
      <c r="U475" s="420"/>
      <c r="V475" s="420"/>
      <c r="W475" s="420"/>
      <c r="X475" s="420"/>
      <c r="Y475" s="420"/>
      <c r="Z475" s="420"/>
      <c r="AA475" s="420"/>
      <c r="AB475" s="420"/>
      <c r="AC475" s="420"/>
    </row>
    <row r="476" spans="2:29">
      <c r="B476" s="420"/>
      <c r="C476" s="420"/>
      <c r="D476" s="420"/>
      <c r="E476" s="420"/>
      <c r="F476" s="421"/>
      <c r="G476" s="421"/>
      <c r="H476" s="420"/>
      <c r="I476" s="420"/>
      <c r="J476" s="420"/>
      <c r="K476" s="420"/>
      <c r="L476" s="420"/>
      <c r="M476" s="420"/>
      <c r="N476" s="420"/>
      <c r="O476" s="420"/>
      <c r="P476" s="420"/>
      <c r="Q476" s="420"/>
      <c r="R476" s="420"/>
      <c r="S476" s="420"/>
      <c r="T476" s="420"/>
      <c r="U476" s="420"/>
      <c r="V476" s="420"/>
      <c r="W476" s="420"/>
      <c r="X476" s="420"/>
      <c r="Y476" s="420"/>
      <c r="Z476" s="420"/>
      <c r="AA476" s="420"/>
      <c r="AB476" s="420"/>
      <c r="AC476" s="420"/>
    </row>
    <row r="477" spans="2:29">
      <c r="B477" s="420"/>
      <c r="C477" s="420"/>
      <c r="D477" s="420"/>
      <c r="E477" s="420"/>
      <c r="F477" s="421"/>
      <c r="G477" s="421"/>
      <c r="H477" s="420"/>
      <c r="I477" s="420"/>
      <c r="J477" s="420"/>
      <c r="K477" s="420"/>
      <c r="L477" s="420"/>
      <c r="M477" s="420"/>
      <c r="N477" s="420"/>
      <c r="O477" s="420"/>
      <c r="P477" s="420"/>
      <c r="Q477" s="420"/>
      <c r="R477" s="420"/>
      <c r="S477" s="420"/>
      <c r="T477" s="420"/>
      <c r="U477" s="420"/>
      <c r="V477" s="420"/>
      <c r="W477" s="420"/>
      <c r="X477" s="420"/>
      <c r="Y477" s="420"/>
      <c r="Z477" s="420"/>
      <c r="AA477" s="420"/>
      <c r="AB477" s="420"/>
      <c r="AC477" s="420"/>
    </row>
    <row r="478" spans="2:29">
      <c r="B478" s="420"/>
      <c r="C478" s="420"/>
      <c r="D478" s="420"/>
      <c r="E478" s="420"/>
      <c r="F478" s="421"/>
      <c r="G478" s="421"/>
      <c r="H478" s="420"/>
      <c r="I478" s="420"/>
      <c r="J478" s="420"/>
      <c r="K478" s="420"/>
      <c r="L478" s="420"/>
      <c r="M478" s="420"/>
      <c r="N478" s="420"/>
      <c r="O478" s="420"/>
      <c r="P478" s="420"/>
      <c r="Q478" s="420"/>
      <c r="R478" s="420"/>
      <c r="S478" s="420"/>
      <c r="T478" s="420"/>
      <c r="U478" s="420"/>
      <c r="V478" s="420"/>
      <c r="W478" s="420"/>
      <c r="X478" s="420"/>
      <c r="Y478" s="420"/>
      <c r="Z478" s="420"/>
      <c r="AA478" s="420"/>
      <c r="AB478" s="420"/>
      <c r="AC478" s="420"/>
    </row>
    <row r="479" spans="2:29">
      <c r="B479" s="420"/>
      <c r="C479" s="420"/>
      <c r="D479" s="420"/>
      <c r="E479" s="420"/>
      <c r="F479" s="421"/>
      <c r="G479" s="421"/>
      <c r="H479" s="420"/>
      <c r="I479" s="420"/>
      <c r="J479" s="420"/>
      <c r="K479" s="420"/>
      <c r="L479" s="420"/>
      <c r="M479" s="420"/>
      <c r="N479" s="420"/>
      <c r="O479" s="420"/>
      <c r="P479" s="420"/>
      <c r="Q479" s="420"/>
      <c r="R479" s="420"/>
      <c r="S479" s="420"/>
      <c r="T479" s="420"/>
      <c r="U479" s="420"/>
      <c r="V479" s="420"/>
      <c r="W479" s="420"/>
      <c r="X479" s="420"/>
      <c r="Y479" s="420"/>
      <c r="Z479" s="420"/>
      <c r="AA479" s="420"/>
      <c r="AB479" s="420"/>
      <c r="AC479" s="420"/>
    </row>
    <row r="480" spans="2:29">
      <c r="B480" s="420"/>
      <c r="C480" s="420"/>
      <c r="D480" s="420"/>
      <c r="E480" s="420"/>
      <c r="F480" s="421"/>
      <c r="G480" s="421"/>
      <c r="H480" s="420"/>
      <c r="I480" s="420"/>
      <c r="J480" s="420"/>
      <c r="K480" s="420"/>
      <c r="L480" s="420"/>
      <c r="M480" s="420"/>
      <c r="N480" s="420"/>
      <c r="O480" s="420"/>
      <c r="P480" s="420"/>
      <c r="Q480" s="420"/>
      <c r="R480" s="420"/>
      <c r="S480" s="420"/>
      <c r="T480" s="420"/>
      <c r="U480" s="420"/>
      <c r="V480" s="420"/>
      <c r="W480" s="420"/>
      <c r="X480" s="420"/>
      <c r="Y480" s="420"/>
      <c r="Z480" s="420"/>
      <c r="AA480" s="420"/>
      <c r="AB480" s="420"/>
      <c r="AC480" s="420"/>
    </row>
    <row r="481" spans="2:29">
      <c r="B481" s="420"/>
      <c r="C481" s="420"/>
      <c r="D481" s="420"/>
      <c r="E481" s="420"/>
      <c r="F481" s="421"/>
      <c r="G481" s="421"/>
      <c r="H481" s="420"/>
      <c r="I481" s="420"/>
      <c r="J481" s="420"/>
      <c r="K481" s="420"/>
      <c r="L481" s="420"/>
      <c r="M481" s="420"/>
      <c r="N481" s="420"/>
      <c r="O481" s="420"/>
      <c r="P481" s="420"/>
      <c r="Q481" s="420"/>
      <c r="R481" s="420"/>
      <c r="S481" s="420"/>
      <c r="T481" s="420"/>
      <c r="U481" s="420"/>
      <c r="V481" s="420"/>
      <c r="W481" s="420"/>
      <c r="X481" s="420"/>
      <c r="Y481" s="420"/>
      <c r="Z481" s="420"/>
      <c r="AA481" s="420"/>
      <c r="AB481" s="420"/>
      <c r="AC481" s="420"/>
    </row>
    <row r="482" spans="2:29">
      <c r="B482" s="420"/>
      <c r="C482" s="420"/>
      <c r="D482" s="420"/>
      <c r="E482" s="420"/>
      <c r="F482" s="421"/>
      <c r="G482" s="421"/>
      <c r="H482" s="420"/>
      <c r="I482" s="420"/>
      <c r="J482" s="420"/>
      <c r="K482" s="420"/>
      <c r="L482" s="420"/>
      <c r="M482" s="420"/>
      <c r="N482" s="420"/>
      <c r="O482" s="420"/>
      <c r="P482" s="420"/>
      <c r="Q482" s="420"/>
      <c r="R482" s="420"/>
      <c r="S482" s="420"/>
      <c r="T482" s="420"/>
      <c r="U482" s="420"/>
      <c r="V482" s="420"/>
      <c r="W482" s="420"/>
      <c r="X482" s="420"/>
      <c r="Y482" s="420"/>
      <c r="Z482" s="420"/>
      <c r="AA482" s="420"/>
      <c r="AB482" s="420"/>
      <c r="AC482" s="420"/>
    </row>
    <row r="483" spans="2:29">
      <c r="B483" s="420"/>
      <c r="C483" s="420"/>
      <c r="D483" s="420"/>
      <c r="E483" s="420"/>
      <c r="F483" s="421"/>
      <c r="G483" s="421"/>
      <c r="H483" s="420"/>
      <c r="I483" s="420"/>
      <c r="J483" s="420"/>
      <c r="K483" s="420"/>
      <c r="L483" s="420"/>
      <c r="M483" s="420"/>
      <c r="N483" s="420"/>
      <c r="O483" s="420"/>
      <c r="P483" s="420"/>
      <c r="Q483" s="420"/>
      <c r="R483" s="420"/>
      <c r="S483" s="420"/>
      <c r="T483" s="420"/>
      <c r="U483" s="420"/>
      <c r="V483" s="420"/>
      <c r="W483" s="420"/>
      <c r="X483" s="420"/>
      <c r="Y483" s="420"/>
      <c r="Z483" s="420"/>
      <c r="AA483" s="420"/>
      <c r="AB483" s="420"/>
      <c r="AC483" s="420"/>
    </row>
    <row r="484" spans="2:29">
      <c r="B484" s="420"/>
      <c r="C484" s="420"/>
      <c r="D484" s="420"/>
      <c r="E484" s="420"/>
      <c r="F484" s="421"/>
      <c r="G484" s="421"/>
      <c r="H484" s="420"/>
      <c r="I484" s="420"/>
      <c r="J484" s="420"/>
      <c r="K484" s="420"/>
      <c r="L484" s="420"/>
      <c r="M484" s="420"/>
      <c r="N484" s="420"/>
      <c r="O484" s="420"/>
      <c r="P484" s="420"/>
      <c r="Q484" s="420"/>
      <c r="R484" s="420"/>
      <c r="S484" s="420"/>
      <c r="T484" s="420"/>
      <c r="U484" s="420"/>
      <c r="V484" s="420"/>
      <c r="W484" s="420"/>
      <c r="X484" s="420"/>
      <c r="Y484" s="420"/>
      <c r="Z484" s="420"/>
      <c r="AA484" s="420"/>
      <c r="AB484" s="420"/>
      <c r="AC484" s="420"/>
    </row>
    <row r="485" spans="2:29">
      <c r="B485" s="420"/>
      <c r="C485" s="420"/>
      <c r="D485" s="420"/>
      <c r="E485" s="420"/>
      <c r="F485" s="421"/>
      <c r="G485" s="421"/>
      <c r="H485" s="420"/>
      <c r="I485" s="420"/>
      <c r="J485" s="420"/>
      <c r="K485" s="420"/>
      <c r="L485" s="420"/>
      <c r="M485" s="420"/>
      <c r="N485" s="420"/>
      <c r="O485" s="420"/>
      <c r="P485" s="420"/>
      <c r="Q485" s="420"/>
      <c r="R485" s="420"/>
      <c r="S485" s="420"/>
      <c r="T485" s="420"/>
      <c r="U485" s="420"/>
      <c r="V485" s="420"/>
      <c r="W485" s="420"/>
      <c r="X485" s="420"/>
      <c r="Y485" s="420"/>
      <c r="Z485" s="420"/>
      <c r="AA485" s="420"/>
      <c r="AB485" s="420"/>
      <c r="AC485" s="420"/>
    </row>
    <row r="486" spans="2:29">
      <c r="B486" s="420"/>
      <c r="C486" s="420"/>
      <c r="D486" s="420"/>
      <c r="E486" s="420"/>
      <c r="F486" s="421"/>
      <c r="G486" s="421"/>
      <c r="H486" s="420"/>
      <c r="I486" s="420"/>
      <c r="J486" s="420"/>
      <c r="K486" s="420"/>
      <c r="L486" s="420"/>
      <c r="M486" s="420"/>
      <c r="N486" s="420"/>
      <c r="O486" s="420"/>
      <c r="P486" s="420"/>
      <c r="Q486" s="420"/>
      <c r="R486" s="420"/>
      <c r="S486" s="420"/>
      <c r="T486" s="420"/>
      <c r="U486" s="420"/>
      <c r="V486" s="420"/>
      <c r="W486" s="420"/>
      <c r="X486" s="420"/>
      <c r="Y486" s="420"/>
      <c r="Z486" s="420"/>
      <c r="AA486" s="420"/>
      <c r="AB486" s="420"/>
      <c r="AC486" s="420"/>
    </row>
    <row r="487" spans="2:29">
      <c r="B487" s="420"/>
      <c r="C487" s="420"/>
      <c r="D487" s="420"/>
      <c r="E487" s="420"/>
      <c r="F487" s="421"/>
      <c r="G487" s="421"/>
      <c r="H487" s="420"/>
      <c r="I487" s="420"/>
      <c r="J487" s="420"/>
      <c r="K487" s="420"/>
      <c r="L487" s="420"/>
      <c r="M487" s="420"/>
      <c r="N487" s="420"/>
      <c r="O487" s="420"/>
      <c r="P487" s="420"/>
      <c r="Q487" s="420"/>
      <c r="R487" s="420"/>
      <c r="S487" s="420"/>
      <c r="T487" s="420"/>
      <c r="U487" s="420"/>
      <c r="V487" s="420"/>
      <c r="W487" s="420"/>
      <c r="X487" s="420"/>
      <c r="Y487" s="420"/>
      <c r="Z487" s="420"/>
      <c r="AA487" s="420"/>
      <c r="AB487" s="420"/>
      <c r="AC487" s="420"/>
    </row>
    <row r="488" spans="2:29">
      <c r="B488" s="420"/>
      <c r="C488" s="420"/>
      <c r="D488" s="420"/>
      <c r="E488" s="420"/>
      <c r="F488" s="421"/>
      <c r="G488" s="421"/>
      <c r="H488" s="420"/>
      <c r="I488" s="420"/>
      <c r="J488" s="420"/>
      <c r="K488" s="420"/>
      <c r="L488" s="420"/>
      <c r="M488" s="420"/>
      <c r="N488" s="420"/>
      <c r="O488" s="420"/>
      <c r="P488" s="420"/>
      <c r="Q488" s="420"/>
      <c r="R488" s="420"/>
      <c r="S488" s="420"/>
      <c r="T488" s="420"/>
      <c r="U488" s="420"/>
      <c r="V488" s="420"/>
      <c r="W488" s="420"/>
      <c r="X488" s="420"/>
      <c r="Y488" s="420"/>
      <c r="Z488" s="420"/>
      <c r="AA488" s="420"/>
      <c r="AB488" s="420"/>
      <c r="AC488" s="420"/>
    </row>
    <row r="489" spans="2:29">
      <c r="B489" s="420"/>
      <c r="C489" s="420"/>
      <c r="D489" s="420"/>
      <c r="E489" s="420"/>
      <c r="F489" s="421"/>
      <c r="G489" s="421"/>
      <c r="H489" s="420"/>
      <c r="I489" s="420"/>
      <c r="J489" s="420"/>
      <c r="K489" s="420"/>
      <c r="L489" s="420"/>
      <c r="M489" s="420"/>
      <c r="N489" s="420"/>
      <c r="O489" s="420"/>
      <c r="P489" s="420"/>
      <c r="Q489" s="420"/>
      <c r="R489" s="420"/>
      <c r="S489" s="420"/>
      <c r="T489" s="420"/>
      <c r="U489" s="420"/>
      <c r="V489" s="420"/>
      <c r="W489" s="420"/>
      <c r="X489" s="420"/>
      <c r="Y489" s="420"/>
      <c r="Z489" s="420"/>
      <c r="AA489" s="420"/>
      <c r="AB489" s="420"/>
      <c r="AC489" s="420"/>
    </row>
    <row r="490" spans="2:29">
      <c r="B490" s="420"/>
      <c r="C490" s="420"/>
      <c r="D490" s="420"/>
      <c r="E490" s="420"/>
      <c r="F490" s="421"/>
      <c r="G490" s="421"/>
      <c r="H490" s="420"/>
      <c r="I490" s="420"/>
      <c r="J490" s="420"/>
      <c r="K490" s="420"/>
      <c r="L490" s="420"/>
      <c r="M490" s="420"/>
      <c r="N490" s="420"/>
      <c r="O490" s="420"/>
      <c r="P490" s="420"/>
      <c r="Q490" s="420"/>
      <c r="R490" s="420"/>
      <c r="S490" s="420"/>
      <c r="T490" s="420"/>
      <c r="U490" s="420"/>
      <c r="V490" s="420"/>
      <c r="W490" s="420"/>
      <c r="X490" s="420"/>
      <c r="Y490" s="420"/>
      <c r="Z490" s="420"/>
      <c r="AA490" s="420"/>
      <c r="AB490" s="420"/>
      <c r="AC490" s="420"/>
    </row>
    <row r="491" spans="2:29">
      <c r="B491" s="420"/>
      <c r="C491" s="420"/>
      <c r="D491" s="420"/>
      <c r="E491" s="420"/>
      <c r="F491" s="421"/>
      <c r="G491" s="421"/>
      <c r="H491" s="420"/>
      <c r="I491" s="420"/>
      <c r="J491" s="420"/>
      <c r="K491" s="420"/>
      <c r="L491" s="420"/>
      <c r="M491" s="420"/>
      <c r="N491" s="420"/>
      <c r="O491" s="420"/>
      <c r="P491" s="420"/>
      <c r="Q491" s="420"/>
      <c r="R491" s="420"/>
      <c r="S491" s="420"/>
      <c r="T491" s="420"/>
      <c r="U491" s="420"/>
      <c r="V491" s="420"/>
      <c r="W491" s="420"/>
      <c r="X491" s="420"/>
      <c r="Y491" s="420"/>
      <c r="Z491" s="420"/>
      <c r="AA491" s="420"/>
      <c r="AB491" s="420"/>
      <c r="AC491" s="420"/>
    </row>
    <row r="492" spans="2:29">
      <c r="B492" s="420"/>
      <c r="C492" s="420"/>
      <c r="D492" s="420"/>
      <c r="E492" s="420"/>
      <c r="F492" s="421"/>
      <c r="G492" s="421"/>
      <c r="H492" s="420"/>
      <c r="I492" s="420"/>
      <c r="J492" s="420"/>
      <c r="K492" s="420"/>
      <c r="L492" s="420"/>
      <c r="M492" s="420"/>
      <c r="N492" s="420"/>
      <c r="O492" s="420"/>
      <c r="P492" s="420"/>
      <c r="Q492" s="420"/>
      <c r="R492" s="420"/>
      <c r="S492" s="420"/>
      <c r="T492" s="420"/>
      <c r="U492" s="420"/>
      <c r="V492" s="420"/>
      <c r="W492" s="420"/>
      <c r="X492" s="420"/>
      <c r="Y492" s="420"/>
      <c r="Z492" s="420"/>
      <c r="AA492" s="420"/>
      <c r="AB492" s="420"/>
      <c r="AC492" s="420"/>
    </row>
    <row r="493" spans="2:29">
      <c r="B493" s="420"/>
      <c r="C493" s="420"/>
      <c r="D493" s="420"/>
      <c r="E493" s="420"/>
      <c r="F493" s="421"/>
      <c r="G493" s="421"/>
      <c r="H493" s="420"/>
      <c r="I493" s="420"/>
      <c r="J493" s="420"/>
      <c r="K493" s="420"/>
      <c r="L493" s="420"/>
      <c r="M493" s="420"/>
      <c r="N493" s="420"/>
      <c r="O493" s="420"/>
      <c r="P493" s="420"/>
      <c r="Q493" s="420"/>
      <c r="R493" s="420"/>
      <c r="S493" s="420"/>
      <c r="T493" s="420"/>
      <c r="U493" s="420"/>
      <c r="V493" s="420"/>
      <c r="W493" s="420"/>
      <c r="X493" s="420"/>
      <c r="Y493" s="420"/>
      <c r="Z493" s="420"/>
      <c r="AA493" s="420"/>
      <c r="AB493" s="420"/>
      <c r="AC493" s="420"/>
    </row>
    <row r="494" spans="2:29">
      <c r="B494" s="420"/>
      <c r="C494" s="420"/>
      <c r="D494" s="420"/>
      <c r="E494" s="420"/>
      <c r="F494" s="421"/>
      <c r="G494" s="421"/>
      <c r="H494" s="420"/>
      <c r="I494" s="420"/>
      <c r="J494" s="420"/>
      <c r="K494" s="420"/>
      <c r="L494" s="420"/>
      <c r="M494" s="420"/>
      <c r="N494" s="420"/>
      <c r="O494" s="420"/>
      <c r="P494" s="420"/>
      <c r="Q494" s="420"/>
      <c r="R494" s="420"/>
      <c r="S494" s="420"/>
      <c r="T494" s="420"/>
      <c r="U494" s="420"/>
      <c r="V494" s="420"/>
      <c r="W494" s="420"/>
      <c r="X494" s="420"/>
      <c r="Y494" s="420"/>
      <c r="Z494" s="420"/>
      <c r="AA494" s="420"/>
      <c r="AB494" s="420"/>
      <c r="AC494" s="420"/>
    </row>
    <row r="495" spans="2:29">
      <c r="B495" s="420"/>
      <c r="C495" s="420"/>
      <c r="D495" s="420"/>
      <c r="E495" s="420"/>
      <c r="F495" s="421"/>
      <c r="G495" s="421"/>
      <c r="H495" s="420"/>
      <c r="I495" s="420"/>
      <c r="J495" s="420"/>
      <c r="K495" s="420"/>
      <c r="L495" s="420"/>
      <c r="M495" s="420"/>
      <c r="N495" s="420"/>
      <c r="O495" s="420"/>
      <c r="P495" s="420"/>
      <c r="Q495" s="420"/>
      <c r="R495" s="420"/>
      <c r="S495" s="420"/>
      <c r="T495" s="420"/>
      <c r="U495" s="420"/>
      <c r="V495" s="420"/>
      <c r="W495" s="420"/>
      <c r="X495" s="420"/>
      <c r="Y495" s="420"/>
      <c r="Z495" s="420"/>
      <c r="AA495" s="420"/>
      <c r="AB495" s="420"/>
      <c r="AC495" s="420"/>
    </row>
    <row r="496" spans="2:29">
      <c r="B496" s="420"/>
      <c r="C496" s="420"/>
      <c r="D496" s="420"/>
      <c r="E496" s="420"/>
      <c r="F496" s="421"/>
      <c r="G496" s="421"/>
      <c r="H496" s="420"/>
      <c r="I496" s="420"/>
      <c r="J496" s="420"/>
      <c r="K496" s="420"/>
      <c r="L496" s="420"/>
      <c r="M496" s="420"/>
      <c r="N496" s="420"/>
      <c r="O496" s="420"/>
      <c r="P496" s="420"/>
      <c r="Q496" s="420"/>
      <c r="R496" s="420"/>
      <c r="S496" s="420"/>
      <c r="T496" s="420"/>
      <c r="U496" s="420"/>
      <c r="V496" s="420"/>
      <c r="W496" s="420"/>
      <c r="X496" s="420"/>
      <c r="Y496" s="420"/>
      <c r="Z496" s="420"/>
      <c r="AA496" s="420"/>
      <c r="AB496" s="420"/>
      <c r="AC496" s="420"/>
    </row>
    <row r="497" spans="2:29">
      <c r="B497" s="420"/>
      <c r="C497" s="420"/>
      <c r="D497" s="420"/>
      <c r="E497" s="420"/>
      <c r="F497" s="421"/>
      <c r="G497" s="421"/>
      <c r="H497" s="420"/>
      <c r="I497" s="420"/>
      <c r="J497" s="420"/>
      <c r="K497" s="420"/>
      <c r="L497" s="420"/>
      <c r="M497" s="420"/>
      <c r="N497" s="420"/>
      <c r="O497" s="420"/>
      <c r="P497" s="420"/>
      <c r="Q497" s="420"/>
      <c r="R497" s="420"/>
      <c r="S497" s="420"/>
      <c r="T497" s="420"/>
      <c r="U497" s="420"/>
      <c r="V497" s="420"/>
      <c r="W497" s="420"/>
      <c r="X497" s="420"/>
      <c r="Y497" s="420"/>
      <c r="Z497" s="420"/>
      <c r="AA497" s="420"/>
      <c r="AB497" s="420"/>
      <c r="AC497" s="420"/>
    </row>
    <row r="498" spans="2:29">
      <c r="B498" s="420"/>
      <c r="C498" s="420"/>
      <c r="D498" s="420"/>
      <c r="E498" s="420"/>
      <c r="F498" s="421"/>
      <c r="G498" s="421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  <c r="R498" s="420"/>
      <c r="S498" s="420"/>
      <c r="T498" s="420"/>
      <c r="U498" s="420"/>
      <c r="V498" s="420"/>
      <c r="W498" s="420"/>
      <c r="X498" s="420"/>
      <c r="Y498" s="420"/>
      <c r="Z498" s="420"/>
      <c r="AA498" s="420"/>
      <c r="AB498" s="420"/>
      <c r="AC498" s="420"/>
    </row>
    <row r="499" spans="2:29">
      <c r="B499" s="420"/>
      <c r="C499" s="420"/>
      <c r="D499" s="420"/>
      <c r="E499" s="420"/>
      <c r="F499" s="421"/>
      <c r="G499" s="421"/>
      <c r="H499" s="420"/>
      <c r="I499" s="420"/>
      <c r="J499" s="420"/>
      <c r="K499" s="420"/>
      <c r="L499" s="420"/>
      <c r="M499" s="420"/>
      <c r="N499" s="420"/>
      <c r="O499" s="420"/>
      <c r="P499" s="420"/>
      <c r="Q499" s="420"/>
      <c r="R499" s="420"/>
      <c r="S499" s="420"/>
      <c r="T499" s="420"/>
      <c r="U499" s="420"/>
      <c r="V499" s="420"/>
      <c r="W499" s="420"/>
      <c r="X499" s="420"/>
      <c r="Y499" s="420"/>
      <c r="Z499" s="420"/>
      <c r="AA499" s="420"/>
      <c r="AB499" s="420"/>
      <c r="AC499" s="420"/>
    </row>
    <row r="500" spans="2:29">
      <c r="B500" s="420"/>
      <c r="C500" s="420"/>
      <c r="D500" s="420"/>
      <c r="E500" s="420"/>
      <c r="F500" s="421"/>
      <c r="G500" s="421"/>
      <c r="H500" s="420"/>
      <c r="I500" s="420"/>
      <c r="J500" s="420"/>
      <c r="K500" s="420"/>
      <c r="L500" s="420"/>
      <c r="M500" s="420"/>
      <c r="N500" s="420"/>
      <c r="O500" s="420"/>
      <c r="P500" s="420"/>
      <c r="Q500" s="420"/>
      <c r="R500" s="420"/>
      <c r="S500" s="420"/>
      <c r="T500" s="420"/>
      <c r="U500" s="420"/>
      <c r="V500" s="420"/>
      <c r="W500" s="420"/>
      <c r="X500" s="420"/>
      <c r="Y500" s="420"/>
      <c r="Z500" s="420"/>
      <c r="AA500" s="420"/>
      <c r="AB500" s="420"/>
      <c r="AC500" s="420"/>
    </row>
    <row r="501" spans="2:29">
      <c r="B501" s="420"/>
      <c r="C501" s="420"/>
      <c r="D501" s="420"/>
      <c r="E501" s="420"/>
      <c r="F501" s="421"/>
      <c r="G501" s="421"/>
      <c r="H501" s="420"/>
      <c r="I501" s="420"/>
      <c r="J501" s="420"/>
      <c r="K501" s="420"/>
      <c r="L501" s="420"/>
      <c r="M501" s="420"/>
      <c r="N501" s="420"/>
      <c r="O501" s="420"/>
      <c r="P501" s="420"/>
      <c r="Q501" s="420"/>
      <c r="R501" s="420"/>
      <c r="S501" s="420"/>
      <c r="T501" s="420"/>
      <c r="U501" s="420"/>
      <c r="V501" s="420"/>
      <c r="W501" s="420"/>
      <c r="X501" s="420"/>
      <c r="Y501" s="420"/>
      <c r="Z501" s="420"/>
      <c r="AA501" s="420"/>
      <c r="AB501" s="420"/>
      <c r="AC501" s="420"/>
    </row>
    <row r="502" spans="2:29">
      <c r="B502" s="420"/>
      <c r="C502" s="420"/>
      <c r="D502" s="420"/>
      <c r="E502" s="420"/>
      <c r="F502" s="421"/>
      <c r="G502" s="421"/>
      <c r="H502" s="420"/>
      <c r="I502" s="420"/>
      <c r="J502" s="420"/>
      <c r="K502" s="420"/>
      <c r="L502" s="420"/>
      <c r="M502" s="420"/>
      <c r="N502" s="420"/>
      <c r="O502" s="420"/>
      <c r="P502" s="420"/>
      <c r="Q502" s="420"/>
      <c r="R502" s="420"/>
      <c r="S502" s="420"/>
      <c r="T502" s="420"/>
      <c r="U502" s="420"/>
      <c r="V502" s="420"/>
      <c r="W502" s="420"/>
      <c r="X502" s="420"/>
      <c r="Y502" s="420"/>
      <c r="Z502" s="420"/>
      <c r="AA502" s="420"/>
      <c r="AB502" s="420"/>
      <c r="AC502" s="420"/>
    </row>
    <row r="503" spans="2:29">
      <c r="B503" s="420"/>
      <c r="C503" s="420"/>
      <c r="D503" s="420"/>
      <c r="E503" s="420"/>
      <c r="F503" s="421"/>
      <c r="G503" s="421"/>
      <c r="H503" s="420"/>
      <c r="I503" s="420"/>
      <c r="J503" s="420"/>
      <c r="K503" s="420"/>
      <c r="L503" s="420"/>
      <c r="M503" s="420"/>
      <c r="N503" s="420"/>
      <c r="O503" s="420"/>
      <c r="P503" s="420"/>
      <c r="Q503" s="420"/>
      <c r="R503" s="420"/>
      <c r="S503" s="420"/>
      <c r="T503" s="420"/>
      <c r="U503" s="420"/>
      <c r="V503" s="420"/>
      <c r="W503" s="420"/>
      <c r="X503" s="420"/>
      <c r="Y503" s="420"/>
      <c r="Z503" s="420"/>
      <c r="AA503" s="420"/>
      <c r="AB503" s="420"/>
      <c r="AC503" s="420"/>
    </row>
    <row r="504" spans="2:29">
      <c r="B504" s="420"/>
      <c r="C504" s="420"/>
      <c r="D504" s="420"/>
      <c r="E504" s="420"/>
      <c r="F504" s="421"/>
      <c r="G504" s="421"/>
      <c r="H504" s="420"/>
      <c r="I504" s="420"/>
      <c r="J504" s="420"/>
      <c r="K504" s="420"/>
      <c r="L504" s="420"/>
      <c r="M504" s="420"/>
      <c r="N504" s="420"/>
      <c r="O504" s="420"/>
      <c r="P504" s="420"/>
      <c r="Q504" s="420"/>
      <c r="R504" s="420"/>
      <c r="S504" s="420"/>
      <c r="T504" s="420"/>
      <c r="U504" s="420"/>
      <c r="V504" s="420"/>
      <c r="W504" s="420"/>
      <c r="X504" s="420"/>
      <c r="Y504" s="420"/>
      <c r="Z504" s="420"/>
      <c r="AA504" s="420"/>
      <c r="AB504" s="420"/>
      <c r="AC504" s="420"/>
    </row>
    <row r="505" spans="2:29">
      <c r="B505" s="420"/>
      <c r="C505" s="420"/>
      <c r="D505" s="420"/>
      <c r="E505" s="420"/>
      <c r="F505" s="421"/>
      <c r="G505" s="421"/>
      <c r="H505" s="420"/>
      <c r="I505" s="420"/>
      <c r="J505" s="420"/>
      <c r="K505" s="420"/>
      <c r="L505" s="420"/>
      <c r="M505" s="420"/>
      <c r="N505" s="420"/>
      <c r="O505" s="420"/>
      <c r="P505" s="420"/>
      <c r="Q505" s="420"/>
      <c r="R505" s="420"/>
      <c r="S505" s="420"/>
      <c r="T505" s="420"/>
      <c r="U505" s="420"/>
      <c r="V505" s="420"/>
      <c r="W505" s="420"/>
      <c r="X505" s="420"/>
      <c r="Y505" s="420"/>
      <c r="Z505" s="420"/>
      <c r="AA505" s="420"/>
      <c r="AB505" s="420"/>
      <c r="AC505" s="420"/>
    </row>
    <row r="506" spans="2:29">
      <c r="B506" s="420"/>
      <c r="C506" s="420"/>
      <c r="D506" s="420"/>
      <c r="E506" s="420"/>
      <c r="F506" s="421"/>
      <c r="G506" s="421"/>
      <c r="H506" s="420"/>
      <c r="I506" s="420"/>
      <c r="J506" s="420"/>
      <c r="K506" s="420"/>
      <c r="L506" s="420"/>
      <c r="M506" s="420"/>
      <c r="N506" s="420"/>
      <c r="O506" s="420"/>
      <c r="P506" s="420"/>
      <c r="Q506" s="420"/>
      <c r="R506" s="420"/>
      <c r="S506" s="420"/>
      <c r="T506" s="420"/>
      <c r="U506" s="420"/>
      <c r="V506" s="420"/>
      <c r="W506" s="420"/>
      <c r="X506" s="420"/>
      <c r="Y506" s="420"/>
      <c r="Z506" s="420"/>
      <c r="AA506" s="420"/>
      <c r="AB506" s="420"/>
      <c r="AC506" s="420"/>
    </row>
    <row r="507" spans="2:29">
      <c r="B507" s="420"/>
      <c r="C507" s="420"/>
      <c r="D507" s="420"/>
      <c r="E507" s="420"/>
      <c r="F507" s="421"/>
      <c r="G507" s="421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  <c r="R507" s="420"/>
      <c r="S507" s="420"/>
      <c r="T507" s="420"/>
      <c r="U507" s="420"/>
      <c r="V507" s="420"/>
      <c r="W507" s="420"/>
      <c r="X507" s="420"/>
      <c r="Y507" s="420"/>
      <c r="Z507" s="420"/>
      <c r="AA507" s="420"/>
      <c r="AB507" s="420"/>
      <c r="AC507" s="420"/>
    </row>
    <row r="508" spans="2:29">
      <c r="B508" s="420"/>
      <c r="C508" s="420"/>
      <c r="D508" s="420"/>
      <c r="E508" s="420"/>
      <c r="F508" s="421"/>
      <c r="G508" s="421"/>
      <c r="H508" s="420"/>
      <c r="I508" s="420"/>
      <c r="J508" s="420"/>
      <c r="K508" s="420"/>
      <c r="L508" s="420"/>
      <c r="M508" s="420"/>
      <c r="N508" s="420"/>
      <c r="O508" s="420"/>
      <c r="P508" s="420"/>
      <c r="Q508" s="420"/>
      <c r="R508" s="420"/>
      <c r="S508" s="420"/>
      <c r="T508" s="420"/>
      <c r="U508" s="420"/>
      <c r="V508" s="420"/>
      <c r="W508" s="420"/>
      <c r="X508" s="420"/>
      <c r="Y508" s="420"/>
      <c r="Z508" s="420"/>
      <c r="AA508" s="420"/>
      <c r="AB508" s="420"/>
      <c r="AC508" s="420"/>
    </row>
    <row r="509" spans="2:29">
      <c r="B509" s="420"/>
      <c r="C509" s="420"/>
      <c r="D509" s="420"/>
      <c r="E509" s="420"/>
      <c r="F509" s="421"/>
      <c r="G509" s="421"/>
      <c r="H509" s="420"/>
      <c r="I509" s="420"/>
      <c r="J509" s="420"/>
      <c r="K509" s="420"/>
      <c r="L509" s="420"/>
      <c r="M509" s="420"/>
      <c r="N509" s="420"/>
      <c r="O509" s="420"/>
      <c r="P509" s="420"/>
      <c r="Q509" s="420"/>
      <c r="R509" s="420"/>
      <c r="S509" s="420"/>
      <c r="T509" s="420"/>
      <c r="U509" s="420"/>
      <c r="V509" s="420"/>
      <c r="W509" s="420"/>
      <c r="X509" s="420"/>
      <c r="Y509" s="420"/>
      <c r="Z509" s="420"/>
      <c r="AA509" s="420"/>
      <c r="AB509" s="420"/>
      <c r="AC509" s="420"/>
    </row>
    <row r="510" spans="2:29">
      <c r="B510" s="420"/>
      <c r="C510" s="420"/>
      <c r="D510" s="420"/>
      <c r="E510" s="420"/>
      <c r="F510" s="421"/>
      <c r="G510" s="421"/>
      <c r="H510" s="420"/>
      <c r="I510" s="420"/>
      <c r="J510" s="420"/>
      <c r="K510" s="420"/>
      <c r="L510" s="420"/>
      <c r="M510" s="420"/>
      <c r="N510" s="420"/>
      <c r="O510" s="420"/>
      <c r="P510" s="420"/>
      <c r="Q510" s="420"/>
      <c r="R510" s="420"/>
      <c r="S510" s="420"/>
      <c r="T510" s="420"/>
      <c r="U510" s="420"/>
      <c r="V510" s="420"/>
      <c r="W510" s="420"/>
      <c r="X510" s="420"/>
      <c r="Y510" s="420"/>
      <c r="Z510" s="420"/>
      <c r="AA510" s="420"/>
      <c r="AB510" s="420"/>
      <c r="AC510" s="420"/>
    </row>
    <row r="511" spans="2:29">
      <c r="B511" s="420"/>
      <c r="C511" s="420"/>
      <c r="D511" s="420"/>
      <c r="E511" s="420"/>
      <c r="F511" s="421"/>
      <c r="G511" s="421"/>
      <c r="H511" s="420"/>
      <c r="I511" s="420"/>
      <c r="J511" s="420"/>
      <c r="K511" s="420"/>
      <c r="L511" s="420"/>
      <c r="M511" s="420"/>
      <c r="N511" s="420"/>
      <c r="O511" s="420"/>
      <c r="P511" s="420"/>
      <c r="Q511" s="420"/>
      <c r="R511" s="420"/>
      <c r="S511" s="420"/>
      <c r="T511" s="420"/>
      <c r="U511" s="420"/>
      <c r="V511" s="420"/>
      <c r="W511" s="420"/>
      <c r="X511" s="420"/>
      <c r="Y511" s="420"/>
      <c r="Z511" s="420"/>
      <c r="AA511" s="420"/>
      <c r="AB511" s="420"/>
      <c r="AC511" s="420"/>
    </row>
    <row r="512" spans="2:29">
      <c r="B512" s="420"/>
      <c r="C512" s="420"/>
      <c r="D512" s="420"/>
      <c r="E512" s="420"/>
      <c r="F512" s="421"/>
      <c r="G512" s="421"/>
      <c r="H512" s="420"/>
      <c r="I512" s="420"/>
      <c r="J512" s="420"/>
      <c r="K512" s="420"/>
      <c r="L512" s="420"/>
      <c r="M512" s="420"/>
      <c r="N512" s="420"/>
      <c r="O512" s="420"/>
      <c r="P512" s="420"/>
      <c r="Q512" s="420"/>
      <c r="R512" s="420"/>
      <c r="S512" s="420"/>
      <c r="T512" s="420"/>
      <c r="U512" s="420"/>
      <c r="V512" s="420"/>
      <c r="W512" s="420"/>
      <c r="X512" s="420"/>
      <c r="Y512" s="420"/>
      <c r="Z512" s="420"/>
      <c r="AA512" s="420"/>
      <c r="AB512" s="420"/>
      <c r="AC512" s="420"/>
    </row>
    <row r="513" spans="2:29">
      <c r="B513" s="420"/>
      <c r="C513" s="420"/>
      <c r="D513" s="420"/>
      <c r="E513" s="420"/>
      <c r="F513" s="421"/>
      <c r="G513" s="421"/>
      <c r="H513" s="420"/>
      <c r="I513" s="420"/>
      <c r="J513" s="420"/>
      <c r="K513" s="420"/>
      <c r="L513" s="420"/>
      <c r="M513" s="420"/>
      <c r="N513" s="420"/>
      <c r="O513" s="420"/>
      <c r="P513" s="420"/>
      <c r="Q513" s="420"/>
      <c r="R513" s="420"/>
      <c r="S513" s="420"/>
      <c r="T513" s="420"/>
      <c r="U513" s="420"/>
      <c r="V513" s="420"/>
      <c r="W513" s="420"/>
      <c r="X513" s="420"/>
      <c r="Y513" s="420"/>
      <c r="Z513" s="420"/>
      <c r="AA513" s="420"/>
      <c r="AB513" s="420"/>
      <c r="AC513" s="420"/>
    </row>
    <row r="514" spans="2:29">
      <c r="B514" s="420"/>
      <c r="C514" s="420"/>
      <c r="D514" s="420"/>
      <c r="E514" s="420"/>
      <c r="F514" s="421"/>
      <c r="G514" s="421"/>
      <c r="H514" s="420"/>
      <c r="I514" s="420"/>
      <c r="J514" s="420"/>
      <c r="K514" s="420"/>
      <c r="L514" s="420"/>
      <c r="M514" s="420"/>
      <c r="N514" s="420"/>
      <c r="O514" s="420"/>
      <c r="P514" s="420"/>
      <c r="Q514" s="420"/>
      <c r="R514" s="420"/>
      <c r="S514" s="420"/>
      <c r="T514" s="420"/>
      <c r="U514" s="420"/>
      <c r="V514" s="420"/>
      <c r="W514" s="420"/>
      <c r="X514" s="420"/>
      <c r="Y514" s="420"/>
      <c r="Z514" s="420"/>
      <c r="AA514" s="420"/>
      <c r="AB514" s="420"/>
      <c r="AC514" s="420"/>
    </row>
    <row r="515" spans="2:29">
      <c r="B515" s="420"/>
      <c r="C515" s="420"/>
      <c r="D515" s="420"/>
      <c r="E515" s="420"/>
      <c r="F515" s="421"/>
      <c r="G515" s="421"/>
      <c r="H515" s="420"/>
      <c r="I515" s="420"/>
      <c r="J515" s="420"/>
      <c r="K515" s="420"/>
      <c r="L515" s="420"/>
      <c r="M515" s="420"/>
      <c r="N515" s="420"/>
      <c r="O515" s="420"/>
      <c r="P515" s="420"/>
      <c r="Q515" s="420"/>
      <c r="R515" s="420"/>
      <c r="S515" s="420"/>
      <c r="T515" s="420"/>
      <c r="U515" s="420"/>
      <c r="V515" s="420"/>
      <c r="W515" s="420"/>
      <c r="X515" s="420"/>
      <c r="Y515" s="420"/>
      <c r="Z515" s="420"/>
      <c r="AA515" s="420"/>
      <c r="AB515" s="420"/>
      <c r="AC515" s="420"/>
    </row>
    <row r="516" spans="2:29">
      <c r="B516" s="420"/>
      <c r="C516" s="420"/>
      <c r="D516" s="420"/>
      <c r="E516" s="420"/>
      <c r="F516" s="421"/>
      <c r="G516" s="421"/>
      <c r="H516" s="420"/>
      <c r="I516" s="420"/>
      <c r="J516" s="420"/>
      <c r="K516" s="420"/>
      <c r="L516" s="420"/>
      <c r="M516" s="420"/>
      <c r="N516" s="420"/>
      <c r="O516" s="420"/>
      <c r="P516" s="420"/>
      <c r="Q516" s="420"/>
      <c r="R516" s="420"/>
      <c r="S516" s="420"/>
      <c r="T516" s="420"/>
      <c r="U516" s="420"/>
      <c r="V516" s="420"/>
      <c r="W516" s="420"/>
      <c r="X516" s="420"/>
      <c r="Y516" s="420"/>
      <c r="Z516" s="420"/>
      <c r="AA516" s="420"/>
      <c r="AB516" s="420"/>
      <c r="AC516" s="420"/>
    </row>
    <row r="517" spans="2:29">
      <c r="B517" s="420"/>
      <c r="C517" s="420"/>
      <c r="D517" s="420"/>
      <c r="E517" s="420"/>
      <c r="F517" s="421"/>
      <c r="G517" s="421"/>
      <c r="H517" s="420"/>
      <c r="I517" s="420"/>
      <c r="J517" s="420"/>
      <c r="K517" s="420"/>
      <c r="L517" s="420"/>
      <c r="M517" s="420"/>
      <c r="N517" s="420"/>
      <c r="O517" s="420"/>
      <c r="P517" s="420"/>
      <c r="Q517" s="420"/>
      <c r="R517" s="420"/>
      <c r="S517" s="420"/>
      <c r="T517" s="420"/>
      <c r="U517" s="420"/>
      <c r="V517" s="420"/>
      <c r="W517" s="420"/>
      <c r="X517" s="420"/>
      <c r="Y517" s="420"/>
      <c r="Z517" s="420"/>
      <c r="AA517" s="420"/>
      <c r="AB517" s="420"/>
      <c r="AC517" s="420"/>
    </row>
    <row r="518" spans="2:29">
      <c r="B518" s="420"/>
      <c r="C518" s="420"/>
      <c r="D518" s="420"/>
      <c r="E518" s="420"/>
      <c r="F518" s="421"/>
      <c r="G518" s="421"/>
      <c r="H518" s="420"/>
      <c r="I518" s="420"/>
      <c r="J518" s="420"/>
      <c r="K518" s="420"/>
      <c r="L518" s="420"/>
      <c r="M518" s="420"/>
      <c r="N518" s="420"/>
      <c r="O518" s="420"/>
      <c r="P518" s="420"/>
      <c r="Q518" s="420"/>
      <c r="R518" s="420"/>
      <c r="S518" s="420"/>
      <c r="T518" s="420"/>
      <c r="U518" s="420"/>
      <c r="V518" s="420"/>
      <c r="W518" s="420"/>
      <c r="X518" s="420"/>
      <c r="Y518" s="420"/>
      <c r="Z518" s="420"/>
      <c r="AA518" s="420"/>
      <c r="AB518" s="420"/>
      <c r="AC518" s="420"/>
    </row>
    <row r="519" spans="2:29">
      <c r="B519" s="420"/>
      <c r="C519" s="420"/>
      <c r="D519" s="420"/>
      <c r="E519" s="420"/>
      <c r="F519" s="421"/>
      <c r="G519" s="421"/>
      <c r="H519" s="420"/>
      <c r="I519" s="420"/>
      <c r="J519" s="420"/>
      <c r="K519" s="420"/>
      <c r="L519" s="420"/>
      <c r="M519" s="420"/>
      <c r="N519" s="420"/>
      <c r="O519" s="420"/>
      <c r="P519" s="420"/>
      <c r="Q519" s="420"/>
      <c r="R519" s="420"/>
      <c r="S519" s="420"/>
      <c r="T519" s="420"/>
      <c r="U519" s="420"/>
      <c r="V519" s="420"/>
      <c r="W519" s="420"/>
      <c r="X519" s="420"/>
      <c r="Y519" s="420"/>
      <c r="Z519" s="420"/>
      <c r="AA519" s="420"/>
      <c r="AB519" s="420"/>
      <c r="AC519" s="420"/>
    </row>
    <row r="520" spans="2:29">
      <c r="B520" s="420"/>
      <c r="C520" s="420"/>
      <c r="D520" s="420"/>
      <c r="E520" s="420"/>
      <c r="F520" s="421"/>
      <c r="G520" s="421"/>
      <c r="H520" s="420"/>
      <c r="I520" s="420"/>
      <c r="J520" s="420"/>
      <c r="K520" s="420"/>
      <c r="L520" s="420"/>
      <c r="M520" s="420"/>
      <c r="N520" s="420"/>
      <c r="O520" s="420"/>
      <c r="P520" s="420"/>
      <c r="Q520" s="420"/>
      <c r="R520" s="420"/>
      <c r="S520" s="420"/>
      <c r="T520" s="420"/>
      <c r="U520" s="420"/>
      <c r="V520" s="420"/>
      <c r="W520" s="420"/>
      <c r="X520" s="420"/>
      <c r="Y520" s="420"/>
      <c r="Z520" s="420"/>
      <c r="AA520" s="420"/>
      <c r="AB520" s="420"/>
      <c r="AC520" s="420"/>
    </row>
    <row r="521" spans="2:29">
      <c r="B521" s="420"/>
      <c r="C521" s="420"/>
      <c r="D521" s="420"/>
      <c r="E521" s="420"/>
      <c r="F521" s="421"/>
      <c r="G521" s="421"/>
      <c r="H521" s="420"/>
      <c r="I521" s="420"/>
      <c r="J521" s="420"/>
      <c r="K521" s="420"/>
      <c r="L521" s="420"/>
      <c r="M521" s="420"/>
      <c r="N521" s="420"/>
      <c r="O521" s="420"/>
      <c r="P521" s="420"/>
      <c r="Q521" s="420"/>
      <c r="R521" s="420"/>
      <c r="S521" s="420"/>
      <c r="T521" s="420"/>
      <c r="U521" s="420"/>
      <c r="V521" s="420"/>
      <c r="W521" s="420"/>
      <c r="X521" s="420"/>
      <c r="Y521" s="420"/>
      <c r="Z521" s="420"/>
      <c r="AA521" s="420"/>
      <c r="AB521" s="420"/>
      <c r="AC521" s="420"/>
    </row>
    <row r="522" spans="2:29">
      <c r="B522" s="420"/>
      <c r="C522" s="420"/>
      <c r="D522" s="420"/>
      <c r="E522" s="420"/>
      <c r="F522" s="421"/>
      <c r="G522" s="421"/>
      <c r="H522" s="420"/>
      <c r="I522" s="420"/>
      <c r="J522" s="420"/>
      <c r="K522" s="420"/>
      <c r="L522" s="420"/>
      <c r="M522" s="420"/>
      <c r="N522" s="420"/>
      <c r="O522" s="420"/>
      <c r="P522" s="420"/>
      <c r="Q522" s="420"/>
      <c r="R522" s="420"/>
      <c r="S522" s="420"/>
      <c r="T522" s="420"/>
      <c r="U522" s="420"/>
      <c r="V522" s="420"/>
      <c r="W522" s="420"/>
      <c r="X522" s="420"/>
      <c r="Y522" s="420"/>
      <c r="Z522" s="420"/>
      <c r="AA522" s="420"/>
      <c r="AB522" s="420"/>
      <c r="AC522" s="420"/>
    </row>
    <row r="523" spans="2:29">
      <c r="B523" s="420"/>
      <c r="C523" s="420"/>
      <c r="D523" s="420"/>
      <c r="E523" s="420"/>
      <c r="F523" s="421"/>
      <c r="G523" s="421"/>
      <c r="H523" s="420"/>
      <c r="I523" s="420"/>
      <c r="J523" s="420"/>
      <c r="K523" s="420"/>
      <c r="L523" s="420"/>
      <c r="M523" s="420"/>
      <c r="N523" s="420"/>
      <c r="O523" s="420"/>
      <c r="P523" s="420"/>
      <c r="Q523" s="420"/>
      <c r="R523" s="420"/>
      <c r="S523" s="420"/>
      <c r="T523" s="420"/>
      <c r="U523" s="420"/>
      <c r="V523" s="420"/>
      <c r="W523" s="420"/>
      <c r="X523" s="420"/>
      <c r="Y523" s="420"/>
      <c r="Z523" s="420"/>
      <c r="AA523" s="420"/>
      <c r="AB523" s="420"/>
      <c r="AC523" s="420"/>
    </row>
    <row r="524" spans="2:29">
      <c r="B524" s="420"/>
      <c r="C524" s="420"/>
      <c r="D524" s="420"/>
      <c r="E524" s="420"/>
      <c r="F524" s="421"/>
      <c r="G524" s="421"/>
      <c r="H524" s="420"/>
      <c r="I524" s="420"/>
      <c r="J524" s="420"/>
      <c r="K524" s="420"/>
      <c r="L524" s="420"/>
      <c r="M524" s="420"/>
      <c r="N524" s="420"/>
      <c r="O524" s="420"/>
      <c r="P524" s="420"/>
      <c r="Q524" s="420"/>
      <c r="R524" s="420"/>
      <c r="S524" s="420"/>
      <c r="T524" s="420"/>
      <c r="U524" s="420"/>
      <c r="V524" s="420"/>
      <c r="W524" s="420"/>
      <c r="X524" s="420"/>
      <c r="Y524" s="420"/>
      <c r="Z524" s="420"/>
      <c r="AA524" s="420"/>
      <c r="AB524" s="420"/>
      <c r="AC524" s="420"/>
    </row>
    <row r="525" spans="2:29">
      <c r="B525" s="420"/>
      <c r="C525" s="420"/>
      <c r="D525" s="420"/>
      <c r="E525" s="420"/>
      <c r="F525" s="421"/>
      <c r="G525" s="421"/>
      <c r="H525" s="420"/>
      <c r="I525" s="420"/>
      <c r="J525" s="420"/>
      <c r="K525" s="420"/>
      <c r="L525" s="420"/>
      <c r="M525" s="420"/>
      <c r="N525" s="420"/>
      <c r="O525" s="420"/>
      <c r="P525" s="420"/>
      <c r="Q525" s="420"/>
      <c r="R525" s="420"/>
      <c r="S525" s="420"/>
      <c r="T525" s="420"/>
      <c r="U525" s="420"/>
      <c r="V525" s="420"/>
      <c r="W525" s="420"/>
      <c r="X525" s="420"/>
      <c r="Y525" s="420"/>
      <c r="Z525" s="420"/>
      <c r="AA525" s="420"/>
      <c r="AB525" s="420"/>
      <c r="AC525" s="420"/>
    </row>
    <row r="526" spans="2:29">
      <c r="B526" s="420"/>
      <c r="C526" s="420"/>
      <c r="D526" s="420"/>
      <c r="E526" s="420"/>
      <c r="F526" s="421"/>
      <c r="G526" s="421"/>
      <c r="H526" s="420"/>
      <c r="I526" s="420"/>
      <c r="J526" s="420"/>
      <c r="K526" s="420"/>
      <c r="L526" s="420"/>
      <c r="M526" s="420"/>
      <c r="N526" s="420"/>
      <c r="O526" s="420"/>
      <c r="P526" s="420"/>
      <c r="Q526" s="420"/>
      <c r="R526" s="420"/>
      <c r="S526" s="420"/>
      <c r="T526" s="420"/>
      <c r="U526" s="420"/>
      <c r="V526" s="420"/>
      <c r="W526" s="420"/>
      <c r="X526" s="420"/>
      <c r="Y526" s="420"/>
      <c r="Z526" s="420"/>
      <c r="AA526" s="420"/>
      <c r="AB526" s="420"/>
      <c r="AC526" s="420"/>
    </row>
    <row r="527" spans="2:29">
      <c r="B527" s="420"/>
      <c r="C527" s="420"/>
      <c r="D527" s="420"/>
      <c r="E527" s="420"/>
      <c r="F527" s="421"/>
      <c r="G527" s="421"/>
      <c r="H527" s="420"/>
      <c r="I527" s="420"/>
      <c r="J527" s="420"/>
      <c r="K527" s="420"/>
      <c r="L527" s="420"/>
      <c r="M527" s="420"/>
      <c r="N527" s="420"/>
      <c r="O527" s="420"/>
      <c r="P527" s="420"/>
      <c r="Q527" s="420"/>
      <c r="R527" s="420"/>
      <c r="S527" s="420"/>
      <c r="T527" s="420"/>
      <c r="U527" s="420"/>
      <c r="V527" s="420"/>
      <c r="W527" s="420"/>
      <c r="X527" s="420"/>
      <c r="Y527" s="420"/>
      <c r="Z527" s="420"/>
      <c r="AA527" s="420"/>
      <c r="AB527" s="420"/>
      <c r="AC527" s="420"/>
    </row>
    <row r="528" spans="2:29">
      <c r="B528" s="420"/>
      <c r="C528" s="420"/>
      <c r="D528" s="420"/>
      <c r="E528" s="420"/>
      <c r="F528" s="421"/>
      <c r="G528" s="421"/>
      <c r="H528" s="420"/>
      <c r="I528" s="420"/>
      <c r="J528" s="420"/>
      <c r="K528" s="420"/>
      <c r="L528" s="420"/>
      <c r="M528" s="420"/>
      <c r="N528" s="420"/>
      <c r="O528" s="420"/>
      <c r="P528" s="420"/>
      <c r="Q528" s="420"/>
      <c r="R528" s="420"/>
      <c r="S528" s="420"/>
      <c r="T528" s="420"/>
      <c r="U528" s="420"/>
      <c r="V528" s="420"/>
      <c r="W528" s="420"/>
      <c r="X528" s="420"/>
      <c r="Y528" s="420"/>
      <c r="Z528" s="420"/>
      <c r="AA528" s="420"/>
      <c r="AB528" s="420"/>
      <c r="AC528" s="420"/>
    </row>
    <row r="529" spans="2:29">
      <c r="B529" s="420"/>
      <c r="C529" s="420"/>
      <c r="D529" s="420"/>
      <c r="E529" s="420"/>
      <c r="F529" s="421"/>
      <c r="G529" s="421"/>
      <c r="H529" s="420"/>
      <c r="I529" s="420"/>
      <c r="J529" s="420"/>
      <c r="K529" s="420"/>
      <c r="L529" s="420"/>
      <c r="M529" s="420"/>
      <c r="N529" s="420"/>
      <c r="O529" s="420"/>
      <c r="P529" s="420"/>
      <c r="Q529" s="420"/>
      <c r="R529" s="420"/>
      <c r="S529" s="420"/>
      <c r="T529" s="420"/>
      <c r="U529" s="420"/>
      <c r="V529" s="420"/>
      <c r="W529" s="420"/>
      <c r="X529" s="420"/>
      <c r="Y529" s="420"/>
      <c r="Z529" s="420"/>
      <c r="AA529" s="420"/>
      <c r="AB529" s="420"/>
      <c r="AC529" s="420"/>
    </row>
    <row r="530" spans="2:29">
      <c r="B530" s="420"/>
      <c r="C530" s="420"/>
      <c r="D530" s="420"/>
      <c r="E530" s="420"/>
      <c r="F530" s="421"/>
      <c r="G530" s="421"/>
      <c r="H530" s="420"/>
      <c r="I530" s="420"/>
      <c r="J530" s="420"/>
      <c r="K530" s="420"/>
      <c r="L530" s="420"/>
      <c r="M530" s="420"/>
      <c r="N530" s="420"/>
      <c r="O530" s="420"/>
      <c r="P530" s="420"/>
      <c r="Q530" s="420"/>
      <c r="R530" s="420"/>
      <c r="S530" s="420"/>
      <c r="T530" s="420"/>
      <c r="U530" s="420"/>
      <c r="V530" s="420"/>
      <c r="W530" s="420"/>
      <c r="X530" s="420"/>
      <c r="Y530" s="420"/>
      <c r="Z530" s="420"/>
      <c r="AA530" s="420"/>
      <c r="AB530" s="420"/>
      <c r="AC530" s="420"/>
    </row>
    <row r="531" spans="2:29">
      <c r="B531" s="420"/>
      <c r="C531" s="420"/>
      <c r="D531" s="420"/>
      <c r="E531" s="420"/>
      <c r="F531" s="421"/>
      <c r="G531" s="421"/>
      <c r="H531" s="420"/>
      <c r="I531" s="420"/>
      <c r="J531" s="420"/>
      <c r="K531" s="420"/>
      <c r="L531" s="420"/>
      <c r="M531" s="420"/>
      <c r="N531" s="420"/>
      <c r="O531" s="420"/>
      <c r="P531" s="420"/>
      <c r="Q531" s="420"/>
      <c r="R531" s="420"/>
      <c r="S531" s="420"/>
      <c r="T531" s="420"/>
      <c r="U531" s="420"/>
      <c r="V531" s="420"/>
      <c r="W531" s="420"/>
      <c r="X531" s="420"/>
      <c r="Y531" s="420"/>
      <c r="Z531" s="420"/>
      <c r="AA531" s="420"/>
      <c r="AB531" s="420"/>
      <c r="AC531" s="420"/>
    </row>
    <row r="532" spans="2:29">
      <c r="B532" s="420"/>
      <c r="C532" s="420"/>
      <c r="D532" s="420"/>
      <c r="E532" s="420"/>
      <c r="F532" s="421"/>
      <c r="G532" s="421"/>
      <c r="H532" s="420"/>
      <c r="I532" s="420"/>
      <c r="J532" s="420"/>
      <c r="K532" s="420"/>
      <c r="L532" s="420"/>
      <c r="M532" s="420"/>
      <c r="N532" s="420"/>
      <c r="O532" s="420"/>
      <c r="P532" s="420"/>
      <c r="Q532" s="420"/>
      <c r="R532" s="420"/>
      <c r="S532" s="420"/>
      <c r="T532" s="420"/>
      <c r="U532" s="420"/>
      <c r="V532" s="420"/>
      <c r="W532" s="420"/>
      <c r="X532" s="420"/>
      <c r="Y532" s="420"/>
      <c r="Z532" s="420"/>
      <c r="AA532" s="420"/>
      <c r="AB532" s="420"/>
      <c r="AC532" s="420"/>
    </row>
    <row r="533" spans="2:29">
      <c r="B533" s="420"/>
      <c r="C533" s="420"/>
      <c r="D533" s="420"/>
      <c r="E533" s="420"/>
      <c r="F533" s="421"/>
      <c r="G533" s="421"/>
      <c r="H533" s="420"/>
      <c r="I533" s="420"/>
      <c r="J533" s="420"/>
      <c r="K533" s="420"/>
      <c r="L533" s="420"/>
      <c r="M533" s="420"/>
      <c r="N533" s="420"/>
      <c r="O533" s="420"/>
      <c r="P533" s="420"/>
      <c r="Q533" s="420"/>
      <c r="R533" s="420"/>
      <c r="S533" s="420"/>
      <c r="T533" s="420"/>
      <c r="U533" s="420"/>
      <c r="V533" s="420"/>
      <c r="W533" s="420"/>
      <c r="X533" s="420"/>
      <c r="Y533" s="420"/>
      <c r="Z533" s="420"/>
      <c r="AA533" s="420"/>
      <c r="AB533" s="420"/>
      <c r="AC533" s="420"/>
    </row>
    <row r="534" spans="2:29">
      <c r="B534" s="420"/>
      <c r="C534" s="420"/>
      <c r="D534" s="420"/>
      <c r="E534" s="420"/>
      <c r="F534" s="421"/>
      <c r="G534" s="421"/>
      <c r="H534" s="420"/>
      <c r="I534" s="420"/>
      <c r="J534" s="420"/>
      <c r="K534" s="420"/>
      <c r="L534" s="420"/>
      <c r="M534" s="420"/>
      <c r="N534" s="420"/>
      <c r="O534" s="420"/>
      <c r="P534" s="420"/>
      <c r="Q534" s="420"/>
      <c r="R534" s="420"/>
      <c r="S534" s="420"/>
      <c r="T534" s="420"/>
      <c r="U534" s="420"/>
      <c r="V534" s="420"/>
      <c r="W534" s="420"/>
      <c r="X534" s="420"/>
      <c r="Y534" s="420"/>
      <c r="Z534" s="420"/>
      <c r="AA534" s="420"/>
      <c r="AB534" s="420"/>
      <c r="AC534" s="420"/>
    </row>
    <row r="535" spans="2:29">
      <c r="B535" s="420"/>
      <c r="C535" s="420"/>
      <c r="D535" s="420"/>
      <c r="E535" s="420"/>
      <c r="F535" s="421"/>
      <c r="G535" s="421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  <c r="R535" s="420"/>
      <c r="S535" s="420"/>
      <c r="T535" s="420"/>
      <c r="U535" s="420"/>
      <c r="V535" s="420"/>
      <c r="W535" s="420"/>
      <c r="X535" s="420"/>
      <c r="Y535" s="420"/>
      <c r="Z535" s="420"/>
      <c r="AA535" s="420"/>
      <c r="AB535" s="420"/>
      <c r="AC535" s="420"/>
    </row>
    <row r="536" spans="2:29">
      <c r="B536" s="420"/>
      <c r="C536" s="420"/>
      <c r="D536" s="420"/>
      <c r="E536" s="420"/>
      <c r="F536" s="421"/>
      <c r="G536" s="421"/>
      <c r="H536" s="420"/>
      <c r="I536" s="420"/>
      <c r="J536" s="420"/>
      <c r="K536" s="420"/>
      <c r="L536" s="420"/>
      <c r="M536" s="420"/>
      <c r="N536" s="420"/>
      <c r="O536" s="420"/>
      <c r="P536" s="420"/>
      <c r="Q536" s="420"/>
      <c r="R536" s="420"/>
      <c r="S536" s="420"/>
      <c r="T536" s="420"/>
      <c r="U536" s="420"/>
      <c r="V536" s="420"/>
      <c r="W536" s="420"/>
      <c r="X536" s="420"/>
      <c r="Y536" s="420"/>
      <c r="Z536" s="420"/>
      <c r="AA536" s="420"/>
      <c r="AB536" s="420"/>
      <c r="AC536" s="420"/>
    </row>
    <row r="537" spans="2:29">
      <c r="B537" s="420"/>
      <c r="C537" s="420"/>
      <c r="D537" s="420"/>
      <c r="E537" s="420"/>
      <c r="F537" s="421"/>
      <c r="G537" s="421"/>
      <c r="H537" s="420"/>
      <c r="I537" s="420"/>
      <c r="J537" s="420"/>
      <c r="K537" s="420"/>
      <c r="L537" s="420"/>
      <c r="M537" s="420"/>
      <c r="N537" s="420"/>
      <c r="O537" s="420"/>
      <c r="P537" s="420"/>
      <c r="Q537" s="420"/>
      <c r="R537" s="420"/>
      <c r="S537" s="420"/>
      <c r="T537" s="420"/>
      <c r="U537" s="420"/>
      <c r="V537" s="420"/>
      <c r="W537" s="420"/>
      <c r="X537" s="420"/>
      <c r="Y537" s="420"/>
      <c r="Z537" s="420"/>
      <c r="AA537" s="420"/>
      <c r="AB537" s="420"/>
      <c r="AC537" s="420"/>
    </row>
    <row r="538" spans="2:29">
      <c r="B538" s="420"/>
      <c r="C538" s="420"/>
      <c r="D538" s="420"/>
      <c r="E538" s="420"/>
      <c r="F538" s="421"/>
      <c r="G538" s="421"/>
      <c r="H538" s="420"/>
      <c r="I538" s="420"/>
      <c r="J538" s="420"/>
      <c r="K538" s="420"/>
      <c r="L538" s="420"/>
      <c r="M538" s="420"/>
      <c r="N538" s="420"/>
      <c r="O538" s="420"/>
      <c r="P538" s="420"/>
      <c r="Q538" s="420"/>
      <c r="R538" s="420"/>
      <c r="S538" s="420"/>
      <c r="T538" s="420"/>
      <c r="U538" s="420"/>
      <c r="V538" s="420"/>
      <c r="W538" s="420"/>
      <c r="X538" s="420"/>
      <c r="Y538" s="420"/>
      <c r="Z538" s="420"/>
      <c r="AA538" s="420"/>
      <c r="AB538" s="420"/>
      <c r="AC538" s="420"/>
    </row>
    <row r="539" spans="2:29">
      <c r="B539" s="420"/>
      <c r="C539" s="420"/>
      <c r="D539" s="420"/>
      <c r="E539" s="420"/>
      <c r="F539" s="421"/>
      <c r="G539" s="421"/>
      <c r="H539" s="420"/>
      <c r="I539" s="420"/>
      <c r="J539" s="420"/>
      <c r="K539" s="420"/>
      <c r="L539" s="420"/>
      <c r="M539" s="420"/>
      <c r="N539" s="420"/>
      <c r="O539" s="420"/>
      <c r="P539" s="420"/>
      <c r="Q539" s="420"/>
      <c r="R539" s="420"/>
      <c r="S539" s="420"/>
      <c r="T539" s="420"/>
      <c r="U539" s="420"/>
      <c r="V539" s="420"/>
      <c r="W539" s="420"/>
      <c r="X539" s="420"/>
      <c r="Y539" s="420"/>
      <c r="Z539" s="420"/>
      <c r="AA539" s="420"/>
      <c r="AB539" s="420"/>
      <c r="AC539" s="420"/>
    </row>
    <row r="540" spans="2:29">
      <c r="B540" s="420"/>
      <c r="C540" s="420"/>
      <c r="D540" s="420"/>
      <c r="E540" s="420"/>
      <c r="F540" s="421"/>
      <c r="G540" s="421"/>
      <c r="H540" s="420"/>
      <c r="I540" s="420"/>
      <c r="J540" s="420"/>
      <c r="K540" s="420"/>
      <c r="L540" s="420"/>
      <c r="M540" s="420"/>
      <c r="N540" s="420"/>
      <c r="O540" s="420"/>
      <c r="P540" s="420"/>
      <c r="Q540" s="420"/>
      <c r="R540" s="420"/>
      <c r="S540" s="420"/>
      <c r="T540" s="420"/>
      <c r="U540" s="420"/>
      <c r="V540" s="420"/>
      <c r="W540" s="420"/>
      <c r="X540" s="420"/>
      <c r="Y540" s="420"/>
      <c r="Z540" s="420"/>
      <c r="AA540" s="420"/>
      <c r="AB540" s="420"/>
      <c r="AC540" s="420"/>
    </row>
    <row r="541" spans="2:29">
      <c r="B541" s="420"/>
      <c r="C541" s="420"/>
      <c r="D541" s="420"/>
      <c r="E541" s="420"/>
      <c r="F541" s="421"/>
      <c r="G541" s="421"/>
      <c r="H541" s="420"/>
      <c r="I541" s="420"/>
      <c r="J541" s="420"/>
      <c r="K541" s="420"/>
      <c r="L541" s="420"/>
      <c r="M541" s="420"/>
      <c r="N541" s="420"/>
      <c r="O541" s="420"/>
      <c r="P541" s="420"/>
      <c r="Q541" s="420"/>
      <c r="R541" s="420"/>
      <c r="S541" s="420"/>
      <c r="T541" s="420"/>
      <c r="U541" s="420"/>
      <c r="V541" s="420"/>
      <c r="W541" s="420"/>
      <c r="X541" s="420"/>
      <c r="Y541" s="420"/>
      <c r="Z541" s="420"/>
      <c r="AA541" s="420"/>
      <c r="AB541" s="420"/>
      <c r="AC541" s="420"/>
    </row>
    <row r="542" spans="2:29">
      <c r="B542" s="420"/>
      <c r="C542" s="420"/>
      <c r="D542" s="420"/>
      <c r="E542" s="420"/>
      <c r="F542" s="421"/>
      <c r="G542" s="421"/>
      <c r="H542" s="420"/>
      <c r="I542" s="420"/>
      <c r="J542" s="420"/>
      <c r="K542" s="420"/>
      <c r="L542" s="420"/>
      <c r="M542" s="420"/>
      <c r="N542" s="420"/>
      <c r="O542" s="420"/>
      <c r="P542" s="420"/>
      <c r="Q542" s="420"/>
      <c r="R542" s="420"/>
      <c r="S542" s="420"/>
      <c r="T542" s="420"/>
      <c r="U542" s="420"/>
      <c r="V542" s="420"/>
      <c r="W542" s="420"/>
      <c r="X542" s="420"/>
      <c r="Y542" s="420"/>
      <c r="Z542" s="420"/>
      <c r="AA542" s="420"/>
      <c r="AB542" s="420"/>
      <c r="AC542" s="420"/>
    </row>
    <row r="543" spans="2:29">
      <c r="B543" s="420"/>
      <c r="C543" s="420"/>
      <c r="D543" s="420"/>
      <c r="E543" s="420"/>
      <c r="F543" s="421"/>
      <c r="G543" s="421"/>
      <c r="H543" s="420"/>
      <c r="I543" s="420"/>
      <c r="J543" s="420"/>
      <c r="K543" s="420"/>
      <c r="L543" s="420"/>
      <c r="M543" s="420"/>
      <c r="N543" s="420"/>
      <c r="O543" s="420"/>
      <c r="P543" s="420"/>
      <c r="Q543" s="420"/>
      <c r="R543" s="420"/>
      <c r="S543" s="420"/>
      <c r="T543" s="420"/>
      <c r="U543" s="420"/>
      <c r="V543" s="420"/>
      <c r="W543" s="420"/>
      <c r="X543" s="420"/>
      <c r="Y543" s="420"/>
      <c r="Z543" s="420"/>
      <c r="AA543" s="420"/>
      <c r="AB543" s="420"/>
      <c r="AC543" s="420"/>
    </row>
    <row r="544" spans="2:29">
      <c r="B544" s="420"/>
      <c r="C544" s="420"/>
      <c r="D544" s="420"/>
      <c r="E544" s="420"/>
      <c r="F544" s="421"/>
      <c r="G544" s="421"/>
      <c r="H544" s="420"/>
      <c r="I544" s="420"/>
      <c r="J544" s="420"/>
      <c r="K544" s="420"/>
      <c r="L544" s="420"/>
      <c r="M544" s="420"/>
      <c r="N544" s="420"/>
      <c r="O544" s="420"/>
      <c r="P544" s="420"/>
      <c r="Q544" s="420"/>
      <c r="R544" s="420"/>
      <c r="S544" s="420"/>
      <c r="T544" s="420"/>
      <c r="U544" s="420"/>
      <c r="V544" s="420"/>
      <c r="W544" s="420"/>
      <c r="X544" s="420"/>
      <c r="Y544" s="420"/>
      <c r="Z544" s="420"/>
      <c r="AA544" s="420"/>
      <c r="AB544" s="420"/>
      <c r="AC544" s="420"/>
    </row>
    <row r="545" spans="2:29">
      <c r="B545" s="420"/>
      <c r="C545" s="420"/>
      <c r="D545" s="420"/>
      <c r="E545" s="420"/>
      <c r="F545" s="421"/>
      <c r="G545" s="421"/>
      <c r="H545" s="420"/>
      <c r="I545" s="420"/>
      <c r="J545" s="420"/>
      <c r="K545" s="420"/>
      <c r="L545" s="420"/>
      <c r="M545" s="420"/>
      <c r="N545" s="420"/>
      <c r="O545" s="420"/>
      <c r="P545" s="420"/>
      <c r="Q545" s="420"/>
      <c r="R545" s="420"/>
      <c r="S545" s="420"/>
      <c r="T545" s="420"/>
      <c r="U545" s="420"/>
      <c r="V545" s="420"/>
      <c r="W545" s="420"/>
      <c r="X545" s="420"/>
      <c r="Y545" s="420"/>
      <c r="Z545" s="420"/>
      <c r="AA545" s="420"/>
      <c r="AB545" s="420"/>
      <c r="AC545" s="420"/>
    </row>
    <row r="546" spans="2:29">
      <c r="B546" s="420"/>
      <c r="C546" s="420"/>
      <c r="D546" s="420"/>
      <c r="E546" s="420"/>
      <c r="F546" s="421"/>
      <c r="G546" s="421"/>
      <c r="H546" s="420"/>
      <c r="I546" s="420"/>
      <c r="J546" s="420"/>
      <c r="K546" s="420"/>
      <c r="L546" s="420"/>
      <c r="M546" s="420"/>
      <c r="N546" s="420"/>
      <c r="O546" s="420"/>
      <c r="P546" s="420"/>
      <c r="Q546" s="420"/>
      <c r="R546" s="420"/>
      <c r="S546" s="420"/>
      <c r="T546" s="420"/>
      <c r="U546" s="420"/>
      <c r="V546" s="420"/>
      <c r="W546" s="420"/>
      <c r="X546" s="420"/>
      <c r="Y546" s="420"/>
      <c r="Z546" s="420"/>
      <c r="AA546" s="420"/>
      <c r="AB546" s="420"/>
      <c r="AC546" s="420"/>
    </row>
    <row r="547" spans="2:29">
      <c r="B547" s="420"/>
      <c r="C547" s="420"/>
      <c r="D547" s="420"/>
      <c r="E547" s="420"/>
      <c r="F547" s="421"/>
      <c r="G547" s="421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  <c r="R547" s="420"/>
      <c r="S547" s="420"/>
      <c r="T547" s="420"/>
      <c r="U547" s="420"/>
      <c r="V547" s="420"/>
      <c r="W547" s="420"/>
      <c r="X547" s="420"/>
      <c r="Y547" s="420"/>
      <c r="Z547" s="420"/>
      <c r="AA547" s="420"/>
      <c r="AB547" s="420"/>
      <c r="AC547" s="420"/>
    </row>
    <row r="548" spans="2:29">
      <c r="B548" s="420"/>
      <c r="C548" s="420"/>
      <c r="D548" s="420"/>
      <c r="E548" s="420"/>
      <c r="F548" s="421"/>
      <c r="G548" s="421"/>
      <c r="H548" s="420"/>
      <c r="I548" s="420"/>
      <c r="J548" s="420"/>
      <c r="K548" s="420"/>
      <c r="L548" s="420"/>
      <c r="M548" s="420"/>
      <c r="N548" s="420"/>
      <c r="O548" s="420"/>
      <c r="P548" s="420"/>
      <c r="Q548" s="420"/>
      <c r="R548" s="420"/>
      <c r="S548" s="420"/>
      <c r="T548" s="420"/>
      <c r="U548" s="420"/>
      <c r="V548" s="420"/>
      <c r="W548" s="420"/>
      <c r="X548" s="420"/>
      <c r="Y548" s="420"/>
      <c r="Z548" s="420"/>
      <c r="AA548" s="420"/>
      <c r="AB548" s="420"/>
      <c r="AC548" s="420"/>
    </row>
    <row r="549" spans="2:29">
      <c r="B549" s="420"/>
      <c r="C549" s="420"/>
      <c r="D549" s="420"/>
      <c r="E549" s="420"/>
      <c r="F549" s="421"/>
      <c r="G549" s="421"/>
      <c r="H549" s="420"/>
      <c r="I549" s="420"/>
      <c r="J549" s="420"/>
      <c r="K549" s="420"/>
      <c r="L549" s="420"/>
      <c r="M549" s="420"/>
      <c r="N549" s="420"/>
      <c r="O549" s="420"/>
      <c r="P549" s="420"/>
      <c r="Q549" s="420"/>
      <c r="R549" s="420"/>
      <c r="S549" s="420"/>
      <c r="T549" s="420"/>
      <c r="U549" s="420"/>
      <c r="V549" s="420"/>
      <c r="W549" s="420"/>
      <c r="X549" s="420"/>
      <c r="Y549" s="420"/>
      <c r="Z549" s="420"/>
      <c r="AA549" s="420"/>
      <c r="AB549" s="420"/>
      <c r="AC549" s="420"/>
    </row>
    <row r="550" spans="2:29">
      <c r="B550" s="420"/>
      <c r="C550" s="420"/>
      <c r="D550" s="420"/>
      <c r="E550" s="420"/>
      <c r="F550" s="421"/>
      <c r="G550" s="421"/>
      <c r="H550" s="420"/>
      <c r="I550" s="420"/>
      <c r="J550" s="420"/>
      <c r="K550" s="420"/>
      <c r="L550" s="420"/>
      <c r="M550" s="420"/>
      <c r="N550" s="420"/>
      <c r="O550" s="420"/>
      <c r="P550" s="420"/>
      <c r="Q550" s="420"/>
      <c r="R550" s="420"/>
      <c r="S550" s="420"/>
      <c r="T550" s="420"/>
      <c r="U550" s="420"/>
      <c r="V550" s="420"/>
      <c r="W550" s="420"/>
      <c r="X550" s="420"/>
      <c r="Y550" s="420"/>
      <c r="Z550" s="420"/>
      <c r="AA550" s="420"/>
      <c r="AB550" s="420"/>
      <c r="AC550" s="420"/>
    </row>
    <row r="551" spans="2:29">
      <c r="B551" s="420"/>
      <c r="C551" s="420"/>
      <c r="D551" s="420"/>
      <c r="E551" s="420"/>
      <c r="F551" s="421"/>
      <c r="G551" s="421"/>
      <c r="H551" s="420"/>
      <c r="I551" s="420"/>
      <c r="J551" s="420"/>
      <c r="K551" s="420"/>
      <c r="L551" s="420"/>
      <c r="M551" s="420"/>
      <c r="N551" s="420"/>
      <c r="O551" s="420"/>
      <c r="P551" s="420"/>
      <c r="Q551" s="420"/>
      <c r="R551" s="420"/>
      <c r="S551" s="420"/>
      <c r="T551" s="420"/>
      <c r="U551" s="420"/>
      <c r="V551" s="420"/>
      <c r="W551" s="420"/>
      <c r="X551" s="420"/>
      <c r="Y551" s="420"/>
      <c r="Z551" s="420"/>
      <c r="AA551" s="420"/>
      <c r="AB551" s="420"/>
      <c r="AC551" s="420"/>
    </row>
    <row r="552" spans="2:29">
      <c r="B552" s="420"/>
      <c r="C552" s="420"/>
      <c r="D552" s="420"/>
      <c r="E552" s="420"/>
      <c r="F552" s="421"/>
      <c r="G552" s="421"/>
      <c r="H552" s="420"/>
      <c r="I552" s="420"/>
      <c r="J552" s="420"/>
      <c r="K552" s="420"/>
      <c r="L552" s="420"/>
      <c r="M552" s="420"/>
      <c r="N552" s="420"/>
      <c r="O552" s="420"/>
      <c r="P552" s="420"/>
      <c r="Q552" s="420"/>
      <c r="R552" s="420"/>
      <c r="S552" s="420"/>
      <c r="T552" s="420"/>
      <c r="U552" s="420"/>
      <c r="V552" s="420"/>
      <c r="W552" s="420"/>
      <c r="X552" s="420"/>
      <c r="Y552" s="420"/>
      <c r="Z552" s="420"/>
      <c r="AA552" s="420"/>
      <c r="AB552" s="420"/>
      <c r="AC552" s="420"/>
    </row>
    <row r="553" spans="2:29">
      <c r="B553" s="420"/>
      <c r="C553" s="420"/>
      <c r="D553" s="420"/>
      <c r="E553" s="420"/>
      <c r="F553" s="421"/>
      <c r="G553" s="421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  <c r="S553" s="420"/>
      <c r="T553" s="420"/>
      <c r="U553" s="420"/>
      <c r="V553" s="420"/>
      <c r="W553" s="420"/>
      <c r="X553" s="420"/>
      <c r="Y553" s="420"/>
      <c r="Z553" s="420"/>
      <c r="AA553" s="420"/>
      <c r="AB553" s="420"/>
      <c r="AC553" s="420"/>
    </row>
    <row r="554" spans="2:29">
      <c r="B554" s="420"/>
      <c r="C554" s="420"/>
      <c r="D554" s="420"/>
      <c r="E554" s="420"/>
      <c r="F554" s="421"/>
      <c r="G554" s="421"/>
      <c r="H554" s="42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</row>
    <row r="555" spans="2:29">
      <c r="B555" s="420"/>
      <c r="C555" s="420"/>
      <c r="D555" s="420"/>
      <c r="E555" s="420"/>
      <c r="F555" s="421"/>
      <c r="G555" s="421"/>
      <c r="H555" s="420"/>
      <c r="I555" s="420"/>
      <c r="J555" s="420"/>
      <c r="K555" s="420"/>
      <c r="L555" s="420"/>
      <c r="M555" s="420"/>
      <c r="N555" s="420"/>
      <c r="O555" s="420"/>
      <c r="P555" s="420"/>
      <c r="Q555" s="420"/>
      <c r="R555" s="420"/>
      <c r="S555" s="420"/>
      <c r="T555" s="420"/>
      <c r="U555" s="420"/>
      <c r="V555" s="420"/>
      <c r="W555" s="420"/>
      <c r="X555" s="420"/>
      <c r="Y555" s="420"/>
      <c r="Z555" s="420"/>
      <c r="AA555" s="420"/>
      <c r="AB555" s="420"/>
      <c r="AC555" s="420"/>
    </row>
    <row r="556" spans="2:29">
      <c r="B556" s="420"/>
      <c r="C556" s="420"/>
      <c r="D556" s="420"/>
      <c r="E556" s="420"/>
      <c r="F556" s="421"/>
      <c r="G556" s="421"/>
      <c r="H556" s="420"/>
      <c r="I556" s="420"/>
      <c r="J556" s="420"/>
      <c r="K556" s="420"/>
      <c r="L556" s="420"/>
      <c r="M556" s="420"/>
      <c r="N556" s="420"/>
      <c r="O556" s="420"/>
      <c r="P556" s="420"/>
      <c r="Q556" s="420"/>
      <c r="R556" s="420"/>
      <c r="S556" s="420"/>
      <c r="T556" s="420"/>
      <c r="U556" s="420"/>
      <c r="V556" s="420"/>
      <c r="W556" s="420"/>
      <c r="X556" s="420"/>
      <c r="Y556" s="420"/>
      <c r="Z556" s="420"/>
      <c r="AA556" s="420"/>
      <c r="AB556" s="420"/>
      <c r="AC556" s="420"/>
    </row>
    <row r="557" spans="2:29">
      <c r="B557" s="420"/>
      <c r="C557" s="420"/>
      <c r="D557" s="420"/>
      <c r="E557" s="420"/>
      <c r="F557" s="421"/>
      <c r="G557" s="421"/>
      <c r="H557" s="420"/>
      <c r="I557" s="420"/>
      <c r="J557" s="420"/>
      <c r="K557" s="420"/>
      <c r="L557" s="420"/>
      <c r="M557" s="420"/>
      <c r="N557" s="420"/>
      <c r="O557" s="420"/>
      <c r="P557" s="420"/>
      <c r="Q557" s="420"/>
      <c r="R557" s="420"/>
      <c r="S557" s="420"/>
      <c r="T557" s="420"/>
      <c r="U557" s="420"/>
      <c r="V557" s="420"/>
      <c r="W557" s="420"/>
      <c r="X557" s="420"/>
      <c r="Y557" s="420"/>
      <c r="Z557" s="420"/>
      <c r="AA557" s="420"/>
      <c r="AB557" s="420"/>
      <c r="AC557" s="420"/>
    </row>
    <row r="558" spans="2:29">
      <c r="B558" s="420"/>
      <c r="C558" s="420"/>
      <c r="D558" s="420"/>
      <c r="E558" s="420"/>
      <c r="F558" s="421"/>
      <c r="G558" s="421"/>
      <c r="H558" s="420"/>
      <c r="I558" s="420"/>
      <c r="J558" s="420"/>
      <c r="K558" s="420"/>
      <c r="L558" s="420"/>
      <c r="M558" s="420"/>
      <c r="N558" s="420"/>
      <c r="O558" s="420"/>
      <c r="P558" s="420"/>
      <c r="Q558" s="420"/>
      <c r="R558" s="420"/>
      <c r="S558" s="420"/>
      <c r="T558" s="420"/>
      <c r="U558" s="420"/>
      <c r="V558" s="420"/>
      <c r="W558" s="420"/>
      <c r="X558" s="420"/>
      <c r="Y558" s="420"/>
      <c r="Z558" s="420"/>
      <c r="AA558" s="420"/>
      <c r="AB558" s="420"/>
      <c r="AC558" s="420"/>
    </row>
    <row r="559" spans="2:29">
      <c r="B559" s="420"/>
      <c r="C559" s="420"/>
      <c r="D559" s="420"/>
      <c r="E559" s="420"/>
      <c r="F559" s="421"/>
      <c r="G559" s="421"/>
      <c r="H559" s="420"/>
      <c r="I559" s="420"/>
      <c r="J559" s="420"/>
      <c r="K559" s="420"/>
      <c r="L559" s="420"/>
      <c r="M559" s="420"/>
      <c r="N559" s="420"/>
      <c r="O559" s="420"/>
      <c r="P559" s="420"/>
      <c r="Q559" s="420"/>
      <c r="R559" s="420"/>
      <c r="S559" s="420"/>
      <c r="T559" s="420"/>
      <c r="U559" s="420"/>
      <c r="V559" s="420"/>
      <c r="W559" s="420"/>
      <c r="X559" s="420"/>
      <c r="Y559" s="420"/>
      <c r="Z559" s="420"/>
      <c r="AA559" s="420"/>
      <c r="AB559" s="420"/>
      <c r="AC559" s="420"/>
    </row>
    <row r="560" spans="2:29">
      <c r="B560" s="420"/>
      <c r="C560" s="420"/>
      <c r="D560" s="420"/>
      <c r="E560" s="420"/>
      <c r="F560" s="421"/>
      <c r="G560" s="421"/>
      <c r="H560" s="420"/>
      <c r="I560" s="420"/>
      <c r="J560" s="420"/>
      <c r="K560" s="420"/>
      <c r="L560" s="420"/>
      <c r="M560" s="420"/>
      <c r="N560" s="420"/>
      <c r="O560" s="420"/>
      <c r="P560" s="420"/>
      <c r="Q560" s="420"/>
      <c r="R560" s="420"/>
      <c r="S560" s="420"/>
      <c r="T560" s="420"/>
      <c r="U560" s="420"/>
      <c r="V560" s="420"/>
      <c r="W560" s="420"/>
      <c r="X560" s="420"/>
      <c r="Y560" s="420"/>
      <c r="Z560" s="420"/>
      <c r="AA560" s="420"/>
      <c r="AB560" s="420"/>
      <c r="AC560" s="420"/>
    </row>
    <row r="561" spans="2:29">
      <c r="B561" s="420"/>
      <c r="C561" s="420"/>
      <c r="D561" s="420"/>
      <c r="E561" s="420"/>
      <c r="F561" s="421"/>
      <c r="G561" s="421"/>
      <c r="H561" s="420"/>
      <c r="I561" s="420"/>
      <c r="J561" s="420"/>
      <c r="K561" s="420"/>
      <c r="L561" s="420"/>
      <c r="M561" s="420"/>
      <c r="N561" s="420"/>
      <c r="O561" s="420"/>
      <c r="P561" s="420"/>
      <c r="Q561" s="420"/>
      <c r="R561" s="420"/>
      <c r="S561" s="420"/>
      <c r="T561" s="420"/>
      <c r="U561" s="420"/>
      <c r="V561" s="420"/>
      <c r="W561" s="420"/>
      <c r="X561" s="420"/>
      <c r="Y561" s="420"/>
      <c r="Z561" s="420"/>
      <c r="AA561" s="420"/>
      <c r="AB561" s="420"/>
      <c r="AC561" s="420"/>
    </row>
    <row r="562" spans="2:29">
      <c r="B562" s="420"/>
      <c r="C562" s="420"/>
      <c r="D562" s="420"/>
      <c r="E562" s="420"/>
      <c r="F562" s="421"/>
      <c r="G562" s="421"/>
      <c r="H562" s="420"/>
      <c r="I562" s="420"/>
      <c r="J562" s="420"/>
      <c r="K562" s="420"/>
      <c r="L562" s="420"/>
      <c r="M562" s="420"/>
      <c r="N562" s="420"/>
      <c r="O562" s="420"/>
      <c r="P562" s="420"/>
      <c r="Q562" s="420"/>
      <c r="R562" s="420"/>
      <c r="S562" s="420"/>
      <c r="T562" s="420"/>
      <c r="U562" s="420"/>
      <c r="V562" s="420"/>
      <c r="W562" s="420"/>
      <c r="X562" s="420"/>
      <c r="Y562" s="420"/>
      <c r="Z562" s="420"/>
      <c r="AA562" s="420"/>
      <c r="AB562" s="420"/>
      <c r="AC562" s="420"/>
    </row>
    <row r="563" spans="2:29">
      <c r="B563" s="420"/>
      <c r="C563" s="420"/>
      <c r="D563" s="420"/>
      <c r="E563" s="420"/>
      <c r="F563" s="421"/>
      <c r="G563" s="421"/>
      <c r="H563" s="420"/>
      <c r="I563" s="420"/>
      <c r="J563" s="420"/>
      <c r="K563" s="420"/>
      <c r="L563" s="420"/>
      <c r="M563" s="420"/>
      <c r="N563" s="420"/>
      <c r="O563" s="420"/>
      <c r="P563" s="420"/>
      <c r="Q563" s="420"/>
      <c r="R563" s="420"/>
      <c r="S563" s="420"/>
      <c r="T563" s="420"/>
      <c r="U563" s="420"/>
      <c r="V563" s="420"/>
      <c r="W563" s="420"/>
      <c r="X563" s="420"/>
      <c r="Y563" s="420"/>
      <c r="Z563" s="420"/>
      <c r="AA563" s="420"/>
      <c r="AB563" s="420"/>
      <c r="AC563" s="420"/>
    </row>
    <row r="564" spans="2:29">
      <c r="B564" s="420"/>
      <c r="C564" s="420"/>
      <c r="D564" s="420"/>
      <c r="E564" s="420"/>
      <c r="F564" s="421"/>
      <c r="G564" s="421"/>
      <c r="H564" s="420"/>
      <c r="I564" s="420"/>
      <c r="J564" s="420"/>
      <c r="K564" s="420"/>
      <c r="L564" s="420"/>
      <c r="M564" s="420"/>
      <c r="N564" s="420"/>
      <c r="O564" s="420"/>
      <c r="P564" s="420"/>
      <c r="Q564" s="420"/>
      <c r="R564" s="420"/>
      <c r="S564" s="420"/>
      <c r="T564" s="420"/>
      <c r="U564" s="420"/>
      <c r="V564" s="420"/>
      <c r="W564" s="420"/>
      <c r="X564" s="420"/>
      <c r="Y564" s="420"/>
      <c r="Z564" s="420"/>
      <c r="AA564" s="420"/>
      <c r="AB564" s="420"/>
      <c r="AC564" s="420"/>
    </row>
    <row r="565" spans="2:29">
      <c r="B565" s="420"/>
      <c r="C565" s="420"/>
      <c r="D565" s="420"/>
      <c r="E565" s="420"/>
      <c r="F565" s="421"/>
      <c r="G565" s="421"/>
      <c r="H565" s="420"/>
      <c r="I565" s="420"/>
      <c r="J565" s="420"/>
      <c r="K565" s="420"/>
      <c r="L565" s="420"/>
      <c r="M565" s="420"/>
      <c r="N565" s="420"/>
      <c r="O565" s="420"/>
      <c r="P565" s="420"/>
      <c r="Q565" s="420"/>
      <c r="R565" s="420"/>
      <c r="S565" s="420"/>
      <c r="T565" s="420"/>
      <c r="U565" s="420"/>
      <c r="V565" s="420"/>
      <c r="W565" s="420"/>
      <c r="X565" s="420"/>
      <c r="Y565" s="420"/>
      <c r="Z565" s="420"/>
      <c r="AA565" s="420"/>
      <c r="AB565" s="420"/>
      <c r="AC565" s="420"/>
    </row>
    <row r="566" spans="2:29">
      <c r="B566" s="420"/>
      <c r="C566" s="420"/>
      <c r="D566" s="420"/>
      <c r="E566" s="420"/>
      <c r="F566" s="421"/>
      <c r="G566" s="421"/>
      <c r="H566" s="420"/>
      <c r="I566" s="420"/>
      <c r="J566" s="420"/>
      <c r="K566" s="420"/>
      <c r="L566" s="420"/>
      <c r="M566" s="420"/>
      <c r="N566" s="420"/>
      <c r="O566" s="420"/>
      <c r="P566" s="420"/>
      <c r="Q566" s="420"/>
      <c r="R566" s="420"/>
      <c r="S566" s="420"/>
      <c r="T566" s="420"/>
      <c r="U566" s="420"/>
      <c r="V566" s="420"/>
      <c r="W566" s="420"/>
      <c r="X566" s="420"/>
      <c r="Y566" s="420"/>
      <c r="Z566" s="420"/>
      <c r="AA566" s="420"/>
      <c r="AB566" s="420"/>
      <c r="AC566" s="420"/>
    </row>
    <row r="567" spans="2:29">
      <c r="B567" s="420"/>
      <c r="C567" s="420"/>
      <c r="D567" s="420"/>
      <c r="E567" s="420"/>
      <c r="F567" s="421"/>
      <c r="G567" s="421"/>
      <c r="H567" s="420"/>
      <c r="I567" s="420"/>
      <c r="J567" s="420"/>
      <c r="K567" s="420"/>
      <c r="L567" s="420"/>
      <c r="M567" s="420"/>
      <c r="N567" s="420"/>
      <c r="O567" s="420"/>
      <c r="P567" s="420"/>
      <c r="Q567" s="420"/>
      <c r="R567" s="420"/>
      <c r="S567" s="420"/>
      <c r="T567" s="420"/>
      <c r="U567" s="420"/>
      <c r="V567" s="420"/>
      <c r="W567" s="420"/>
      <c r="X567" s="420"/>
      <c r="Y567" s="420"/>
      <c r="Z567" s="420"/>
      <c r="AA567" s="420"/>
      <c r="AB567" s="420"/>
      <c r="AC567" s="420"/>
    </row>
    <row r="568" spans="2:29">
      <c r="B568" s="420"/>
      <c r="C568" s="420"/>
      <c r="D568" s="420"/>
      <c r="E568" s="420"/>
      <c r="F568" s="421"/>
      <c r="G568" s="421"/>
      <c r="H568" s="420"/>
      <c r="I568" s="420"/>
      <c r="J568" s="420"/>
      <c r="K568" s="420"/>
      <c r="L568" s="420"/>
      <c r="M568" s="420"/>
      <c r="N568" s="420"/>
      <c r="O568" s="420"/>
      <c r="P568" s="420"/>
      <c r="Q568" s="420"/>
      <c r="R568" s="420"/>
      <c r="S568" s="420"/>
      <c r="T568" s="420"/>
      <c r="U568" s="420"/>
      <c r="V568" s="420"/>
      <c r="W568" s="420"/>
      <c r="X568" s="420"/>
      <c r="Y568" s="420"/>
      <c r="Z568" s="420"/>
      <c r="AA568" s="420"/>
      <c r="AB568" s="420"/>
      <c r="AC568" s="420"/>
    </row>
    <row r="569" spans="2:29">
      <c r="B569" s="420"/>
      <c r="C569" s="420"/>
      <c r="D569" s="420"/>
      <c r="E569" s="420"/>
      <c r="F569" s="421"/>
      <c r="G569" s="421"/>
      <c r="H569" s="420"/>
      <c r="I569" s="420"/>
      <c r="J569" s="420"/>
      <c r="K569" s="420"/>
      <c r="L569" s="420"/>
      <c r="M569" s="420"/>
      <c r="N569" s="420"/>
      <c r="O569" s="420"/>
      <c r="P569" s="420"/>
      <c r="Q569" s="420"/>
      <c r="R569" s="420"/>
      <c r="S569" s="420"/>
      <c r="T569" s="420"/>
      <c r="U569" s="420"/>
      <c r="V569" s="420"/>
      <c r="W569" s="420"/>
      <c r="X569" s="420"/>
      <c r="Y569" s="420"/>
      <c r="Z569" s="420"/>
      <c r="AA569" s="420"/>
      <c r="AB569" s="420"/>
      <c r="AC569" s="420"/>
    </row>
    <row r="570" spans="2:29">
      <c r="B570" s="420"/>
      <c r="C570" s="420"/>
      <c r="D570" s="420"/>
      <c r="E570" s="420"/>
      <c r="F570" s="421"/>
      <c r="G570" s="421"/>
      <c r="H570" s="420"/>
      <c r="I570" s="420"/>
      <c r="J570" s="420"/>
      <c r="K570" s="420"/>
      <c r="L570" s="420"/>
      <c r="M570" s="420"/>
      <c r="N570" s="420"/>
      <c r="O570" s="420"/>
      <c r="P570" s="420"/>
      <c r="Q570" s="420"/>
      <c r="R570" s="420"/>
      <c r="S570" s="420"/>
      <c r="T570" s="420"/>
      <c r="U570" s="420"/>
      <c r="V570" s="420"/>
      <c r="W570" s="420"/>
      <c r="X570" s="420"/>
      <c r="Y570" s="420"/>
      <c r="Z570" s="420"/>
      <c r="AA570" s="420"/>
      <c r="AB570" s="420"/>
      <c r="AC570" s="420"/>
    </row>
    <row r="571" spans="2:29">
      <c r="B571" s="420"/>
      <c r="C571" s="420"/>
      <c r="D571" s="420"/>
      <c r="E571" s="420"/>
      <c r="F571" s="421"/>
      <c r="G571" s="421"/>
      <c r="H571" s="420"/>
      <c r="I571" s="420"/>
      <c r="J571" s="420"/>
      <c r="K571" s="420"/>
      <c r="L571" s="420"/>
      <c r="M571" s="420"/>
      <c r="N571" s="420"/>
      <c r="O571" s="420"/>
      <c r="P571" s="420"/>
      <c r="Q571" s="420"/>
      <c r="R571" s="420"/>
      <c r="S571" s="420"/>
      <c r="T571" s="420"/>
      <c r="U571" s="420"/>
      <c r="V571" s="420"/>
      <c r="W571" s="420"/>
      <c r="X571" s="420"/>
      <c r="Y571" s="420"/>
      <c r="Z571" s="420"/>
      <c r="AA571" s="420"/>
      <c r="AB571" s="420"/>
      <c r="AC571" s="420"/>
    </row>
    <row r="572" spans="2:29">
      <c r="B572" s="420"/>
      <c r="C572" s="420"/>
      <c r="D572" s="420"/>
      <c r="E572" s="420"/>
      <c r="F572" s="421"/>
      <c r="G572" s="421"/>
      <c r="H572" s="420"/>
      <c r="I572" s="420"/>
      <c r="J572" s="420"/>
      <c r="K572" s="420"/>
      <c r="L572" s="420"/>
      <c r="M572" s="420"/>
      <c r="N572" s="420"/>
      <c r="O572" s="420"/>
      <c r="P572" s="420"/>
      <c r="Q572" s="420"/>
      <c r="R572" s="420"/>
      <c r="S572" s="420"/>
      <c r="T572" s="420"/>
      <c r="U572" s="420"/>
      <c r="V572" s="420"/>
      <c r="W572" s="420"/>
      <c r="X572" s="420"/>
      <c r="Y572" s="420"/>
      <c r="Z572" s="420"/>
      <c r="AA572" s="420"/>
      <c r="AB572" s="420"/>
      <c r="AC572" s="420"/>
    </row>
    <row r="573" spans="2:29">
      <c r="B573" s="420"/>
      <c r="C573" s="420"/>
      <c r="D573" s="420"/>
      <c r="E573" s="420"/>
      <c r="F573" s="421"/>
      <c r="G573" s="421"/>
      <c r="H573" s="420"/>
      <c r="I573" s="420"/>
      <c r="J573" s="420"/>
      <c r="K573" s="420"/>
      <c r="L573" s="420"/>
      <c r="M573" s="420"/>
      <c r="N573" s="420"/>
      <c r="O573" s="420"/>
      <c r="P573" s="420"/>
      <c r="Q573" s="420"/>
      <c r="R573" s="420"/>
      <c r="S573" s="420"/>
      <c r="T573" s="420"/>
      <c r="U573" s="420"/>
      <c r="V573" s="420"/>
      <c r="W573" s="420"/>
      <c r="X573" s="420"/>
      <c r="Y573" s="420"/>
      <c r="Z573" s="420"/>
      <c r="AA573" s="420"/>
      <c r="AB573" s="420"/>
      <c r="AC573" s="420"/>
    </row>
    <row r="574" spans="2:29">
      <c r="B574" s="420"/>
      <c r="C574" s="420"/>
      <c r="D574" s="420"/>
      <c r="E574" s="420"/>
      <c r="F574" s="421"/>
      <c r="G574" s="421"/>
      <c r="H574" s="420"/>
      <c r="I574" s="420"/>
      <c r="J574" s="420"/>
      <c r="K574" s="420"/>
      <c r="L574" s="420"/>
      <c r="M574" s="420"/>
      <c r="N574" s="420"/>
      <c r="O574" s="420"/>
      <c r="P574" s="420"/>
      <c r="Q574" s="420"/>
      <c r="R574" s="420"/>
      <c r="S574" s="420"/>
      <c r="T574" s="420"/>
      <c r="U574" s="420"/>
      <c r="V574" s="420"/>
      <c r="W574" s="420"/>
      <c r="X574" s="420"/>
      <c r="Y574" s="420"/>
      <c r="Z574" s="420"/>
      <c r="AA574" s="420"/>
      <c r="AB574" s="420"/>
      <c r="AC574" s="420"/>
    </row>
    <row r="575" spans="2:29">
      <c r="B575" s="420"/>
      <c r="C575" s="420"/>
      <c r="D575" s="420"/>
      <c r="E575" s="420"/>
      <c r="F575" s="421"/>
      <c r="G575" s="421"/>
      <c r="H575" s="420"/>
      <c r="I575" s="420"/>
      <c r="J575" s="420"/>
      <c r="K575" s="420"/>
      <c r="L575" s="420"/>
      <c r="M575" s="420"/>
      <c r="N575" s="420"/>
      <c r="O575" s="420"/>
      <c r="P575" s="420"/>
      <c r="Q575" s="420"/>
      <c r="R575" s="420"/>
      <c r="S575" s="420"/>
      <c r="T575" s="420"/>
      <c r="U575" s="420"/>
      <c r="V575" s="420"/>
      <c r="W575" s="420"/>
      <c r="X575" s="420"/>
      <c r="Y575" s="420"/>
      <c r="Z575" s="420"/>
      <c r="AA575" s="420"/>
      <c r="AB575" s="420"/>
      <c r="AC575" s="420"/>
    </row>
    <row r="576" spans="2:29">
      <c r="B576" s="420"/>
      <c r="C576" s="420"/>
      <c r="D576" s="420"/>
      <c r="E576" s="420"/>
      <c r="F576" s="421"/>
      <c r="G576" s="421"/>
      <c r="H576" s="420"/>
      <c r="I576" s="420"/>
      <c r="J576" s="420"/>
      <c r="K576" s="420"/>
      <c r="L576" s="420"/>
      <c r="M576" s="420"/>
      <c r="N576" s="420"/>
      <c r="O576" s="420"/>
      <c r="P576" s="420"/>
      <c r="Q576" s="420"/>
      <c r="R576" s="420"/>
      <c r="S576" s="420"/>
      <c r="T576" s="420"/>
      <c r="U576" s="420"/>
      <c r="V576" s="420"/>
      <c r="W576" s="420"/>
      <c r="X576" s="420"/>
      <c r="Y576" s="420"/>
      <c r="Z576" s="420"/>
      <c r="AA576" s="420"/>
      <c r="AB576" s="420"/>
      <c r="AC576" s="420"/>
    </row>
    <row r="577" spans="2:29">
      <c r="B577" s="420"/>
      <c r="C577" s="420"/>
      <c r="D577" s="420"/>
      <c r="E577" s="420"/>
      <c r="F577" s="421"/>
      <c r="G577" s="421"/>
      <c r="H577" s="420"/>
      <c r="I577" s="420"/>
      <c r="J577" s="420"/>
      <c r="K577" s="420"/>
      <c r="L577" s="420"/>
      <c r="M577" s="420"/>
      <c r="N577" s="420"/>
      <c r="O577" s="420"/>
      <c r="P577" s="420"/>
      <c r="Q577" s="420"/>
      <c r="R577" s="420"/>
      <c r="S577" s="420"/>
      <c r="T577" s="420"/>
      <c r="U577" s="420"/>
      <c r="V577" s="420"/>
      <c r="W577" s="420"/>
      <c r="X577" s="420"/>
      <c r="Y577" s="420"/>
      <c r="Z577" s="420"/>
      <c r="AA577" s="420"/>
      <c r="AB577" s="420"/>
      <c r="AC577" s="420"/>
    </row>
    <row r="578" spans="2:29">
      <c r="B578" s="420"/>
      <c r="C578" s="420"/>
      <c r="D578" s="420"/>
      <c r="E578" s="420"/>
      <c r="F578" s="421"/>
      <c r="G578" s="421"/>
      <c r="H578" s="420"/>
      <c r="I578" s="420"/>
      <c r="J578" s="420"/>
      <c r="K578" s="420"/>
      <c r="L578" s="420"/>
      <c r="M578" s="420"/>
      <c r="N578" s="420"/>
      <c r="O578" s="420"/>
      <c r="P578" s="420"/>
      <c r="Q578" s="420"/>
      <c r="R578" s="420"/>
      <c r="S578" s="420"/>
      <c r="T578" s="420"/>
      <c r="U578" s="420"/>
      <c r="V578" s="420"/>
      <c r="W578" s="420"/>
      <c r="X578" s="420"/>
      <c r="Y578" s="420"/>
      <c r="Z578" s="420"/>
      <c r="AA578" s="420"/>
      <c r="AB578" s="420"/>
      <c r="AC578" s="420"/>
    </row>
    <row r="579" spans="2:29">
      <c r="B579" s="420"/>
      <c r="C579" s="420"/>
      <c r="D579" s="420"/>
      <c r="E579" s="420"/>
      <c r="F579" s="421"/>
      <c r="G579" s="421"/>
      <c r="H579" s="420"/>
      <c r="I579" s="420"/>
      <c r="J579" s="420"/>
      <c r="K579" s="420"/>
      <c r="L579" s="420"/>
      <c r="M579" s="420"/>
      <c r="N579" s="420"/>
      <c r="O579" s="420"/>
      <c r="P579" s="420"/>
      <c r="Q579" s="420"/>
      <c r="R579" s="420"/>
      <c r="S579" s="420"/>
      <c r="T579" s="420"/>
      <c r="U579" s="420"/>
      <c r="V579" s="420"/>
      <c r="W579" s="420"/>
      <c r="X579" s="420"/>
      <c r="Y579" s="420"/>
      <c r="Z579" s="420"/>
      <c r="AA579" s="420"/>
      <c r="AB579" s="420"/>
      <c r="AC579" s="420"/>
    </row>
    <row r="580" spans="2:29">
      <c r="B580" s="420"/>
      <c r="C580" s="420"/>
      <c r="D580" s="420"/>
      <c r="E580" s="420"/>
      <c r="F580" s="421"/>
      <c r="G580" s="421"/>
      <c r="H580" s="420"/>
      <c r="I580" s="420"/>
      <c r="J580" s="420"/>
      <c r="K580" s="420"/>
      <c r="L580" s="420"/>
      <c r="M580" s="420"/>
      <c r="N580" s="420"/>
      <c r="O580" s="420"/>
      <c r="P580" s="420"/>
      <c r="Q580" s="420"/>
      <c r="R580" s="420"/>
      <c r="S580" s="420"/>
      <c r="T580" s="420"/>
      <c r="U580" s="420"/>
      <c r="V580" s="420"/>
      <c r="W580" s="420"/>
      <c r="X580" s="420"/>
      <c r="Y580" s="420"/>
      <c r="Z580" s="420"/>
      <c r="AA580" s="420"/>
      <c r="AB580" s="420"/>
      <c r="AC580" s="420"/>
    </row>
    <row r="581" spans="2:29">
      <c r="B581" s="420"/>
      <c r="C581" s="420"/>
      <c r="D581" s="420"/>
      <c r="E581" s="420"/>
      <c r="F581" s="421"/>
      <c r="G581" s="421"/>
      <c r="H581" s="420"/>
      <c r="I581" s="420"/>
      <c r="J581" s="420"/>
      <c r="K581" s="420"/>
      <c r="L581" s="420"/>
      <c r="M581" s="420"/>
      <c r="N581" s="420"/>
      <c r="O581" s="420"/>
      <c r="P581" s="420"/>
      <c r="Q581" s="420"/>
      <c r="R581" s="420"/>
      <c r="S581" s="420"/>
      <c r="T581" s="420"/>
      <c r="U581" s="420"/>
      <c r="V581" s="420"/>
      <c r="W581" s="420"/>
      <c r="X581" s="420"/>
      <c r="Y581" s="420"/>
      <c r="Z581" s="420"/>
      <c r="AA581" s="420"/>
      <c r="AB581" s="420"/>
      <c r="AC581" s="420"/>
    </row>
    <row r="582" spans="2:29">
      <c r="B582" s="420"/>
      <c r="C582" s="420"/>
      <c r="D582" s="420"/>
      <c r="E582" s="420"/>
      <c r="F582" s="421"/>
      <c r="G582" s="421"/>
      <c r="H582" s="420"/>
      <c r="I582" s="420"/>
      <c r="J582" s="420"/>
      <c r="K582" s="420"/>
      <c r="L582" s="420"/>
      <c r="M582" s="420"/>
      <c r="N582" s="420"/>
      <c r="O582" s="420"/>
      <c r="P582" s="420"/>
      <c r="Q582" s="420"/>
      <c r="R582" s="420"/>
      <c r="S582" s="420"/>
      <c r="T582" s="420"/>
      <c r="U582" s="420"/>
      <c r="V582" s="420"/>
      <c r="W582" s="420"/>
      <c r="X582" s="420"/>
      <c r="Y582" s="420"/>
      <c r="Z582" s="420"/>
      <c r="AA582" s="420"/>
      <c r="AB582" s="420"/>
      <c r="AC582" s="420"/>
    </row>
    <row r="583" spans="2:29">
      <c r="B583" s="420"/>
      <c r="C583" s="420"/>
      <c r="D583" s="420"/>
      <c r="E583" s="420"/>
      <c r="F583" s="421"/>
      <c r="G583" s="421"/>
      <c r="H583" s="420"/>
      <c r="I583" s="420"/>
      <c r="J583" s="420"/>
      <c r="K583" s="420"/>
      <c r="L583" s="420"/>
      <c r="M583" s="420"/>
      <c r="N583" s="420"/>
      <c r="O583" s="420"/>
      <c r="P583" s="420"/>
      <c r="Q583" s="420"/>
      <c r="R583" s="420"/>
      <c r="S583" s="420"/>
      <c r="T583" s="420"/>
      <c r="U583" s="420"/>
      <c r="V583" s="420"/>
      <c r="W583" s="420"/>
      <c r="X583" s="420"/>
      <c r="Y583" s="420"/>
      <c r="Z583" s="420"/>
      <c r="AA583" s="420"/>
      <c r="AB583" s="420"/>
      <c r="AC583" s="420"/>
    </row>
    <row r="584" spans="2:29">
      <c r="B584" s="420"/>
      <c r="C584" s="420"/>
      <c r="D584" s="420"/>
      <c r="E584" s="420"/>
      <c r="F584" s="421"/>
      <c r="G584" s="421"/>
      <c r="H584" s="420"/>
      <c r="I584" s="420"/>
      <c r="J584" s="420"/>
      <c r="K584" s="420"/>
      <c r="L584" s="420"/>
      <c r="M584" s="420"/>
      <c r="N584" s="420"/>
      <c r="O584" s="420"/>
      <c r="P584" s="420"/>
      <c r="Q584" s="420"/>
      <c r="R584" s="420"/>
      <c r="S584" s="420"/>
      <c r="T584" s="420"/>
      <c r="U584" s="420"/>
      <c r="V584" s="420"/>
      <c r="W584" s="420"/>
      <c r="X584" s="420"/>
      <c r="Y584" s="420"/>
      <c r="Z584" s="420"/>
      <c r="AA584" s="420"/>
      <c r="AB584" s="420"/>
      <c r="AC584" s="420"/>
    </row>
    <row r="585" spans="2:29">
      <c r="B585" s="420"/>
      <c r="C585" s="420"/>
      <c r="D585" s="420"/>
      <c r="E585" s="420"/>
      <c r="F585" s="421"/>
      <c r="G585" s="421"/>
      <c r="H585" s="420"/>
      <c r="I585" s="420"/>
      <c r="J585" s="420"/>
      <c r="K585" s="420"/>
      <c r="L585" s="420"/>
      <c r="M585" s="420"/>
      <c r="N585" s="420"/>
      <c r="O585" s="420"/>
      <c r="P585" s="420"/>
      <c r="Q585" s="420"/>
      <c r="R585" s="420"/>
      <c r="S585" s="420"/>
      <c r="T585" s="420"/>
      <c r="U585" s="420"/>
      <c r="V585" s="420"/>
      <c r="W585" s="420"/>
      <c r="X585" s="420"/>
      <c r="Y585" s="420"/>
      <c r="Z585" s="420"/>
      <c r="AA585" s="420"/>
      <c r="AB585" s="420"/>
      <c r="AC585" s="420"/>
    </row>
    <row r="586" spans="2:29">
      <c r="B586" s="420"/>
      <c r="C586" s="420"/>
      <c r="D586" s="420"/>
      <c r="E586" s="420"/>
      <c r="F586" s="421"/>
      <c r="G586" s="421"/>
      <c r="H586" s="420"/>
      <c r="I586" s="420"/>
      <c r="J586" s="420"/>
      <c r="K586" s="420"/>
      <c r="L586" s="420"/>
      <c r="M586" s="420"/>
      <c r="N586" s="420"/>
      <c r="O586" s="420"/>
      <c r="P586" s="420"/>
      <c r="Q586" s="420"/>
      <c r="R586" s="420"/>
      <c r="S586" s="420"/>
      <c r="T586" s="420"/>
      <c r="U586" s="420"/>
      <c r="V586" s="420"/>
      <c r="W586" s="420"/>
      <c r="X586" s="420"/>
      <c r="Y586" s="420"/>
      <c r="Z586" s="420"/>
      <c r="AA586" s="420"/>
      <c r="AB586" s="420"/>
      <c r="AC586" s="420"/>
    </row>
    <row r="587" spans="2:29">
      <c r="B587" s="420"/>
      <c r="C587" s="420"/>
      <c r="D587" s="420"/>
      <c r="E587" s="420"/>
      <c r="F587" s="421"/>
      <c r="G587" s="421"/>
      <c r="H587" s="420"/>
      <c r="I587" s="420"/>
      <c r="J587" s="420"/>
      <c r="K587" s="420"/>
      <c r="L587" s="420"/>
      <c r="M587" s="420"/>
      <c r="N587" s="420"/>
      <c r="O587" s="420"/>
      <c r="P587" s="420"/>
      <c r="Q587" s="420"/>
      <c r="R587" s="420"/>
      <c r="S587" s="420"/>
      <c r="T587" s="420"/>
      <c r="U587" s="420"/>
      <c r="V587" s="420"/>
      <c r="W587" s="420"/>
      <c r="X587" s="420"/>
      <c r="Y587" s="420"/>
      <c r="Z587" s="420"/>
      <c r="AA587" s="420"/>
      <c r="AB587" s="420"/>
      <c r="AC587" s="420"/>
    </row>
    <row r="588" spans="2:29">
      <c r="B588" s="420"/>
      <c r="C588" s="420"/>
      <c r="D588" s="420"/>
      <c r="E588" s="420"/>
      <c r="F588" s="421"/>
      <c r="G588" s="421"/>
      <c r="H588" s="420"/>
      <c r="I588" s="420"/>
      <c r="J588" s="420"/>
      <c r="K588" s="420"/>
      <c r="L588" s="420"/>
      <c r="M588" s="420"/>
      <c r="N588" s="420"/>
      <c r="O588" s="420"/>
      <c r="P588" s="420"/>
      <c r="Q588" s="420"/>
      <c r="R588" s="420"/>
      <c r="S588" s="420"/>
      <c r="T588" s="420"/>
      <c r="U588" s="420"/>
      <c r="V588" s="420"/>
      <c r="W588" s="420"/>
      <c r="X588" s="420"/>
      <c r="Y588" s="420"/>
      <c r="Z588" s="420"/>
      <c r="AA588" s="420"/>
      <c r="AB588" s="420"/>
      <c r="AC588" s="420"/>
    </row>
    <row r="589" spans="2:29">
      <c r="B589" s="420"/>
      <c r="C589" s="420"/>
      <c r="D589" s="420"/>
      <c r="E589" s="420"/>
      <c r="F589" s="421"/>
      <c r="G589" s="421"/>
      <c r="H589" s="420"/>
      <c r="I589" s="420"/>
      <c r="J589" s="420"/>
      <c r="K589" s="420"/>
      <c r="L589" s="420"/>
      <c r="M589" s="420"/>
      <c r="N589" s="420"/>
      <c r="O589" s="420"/>
      <c r="P589" s="420"/>
      <c r="Q589" s="420"/>
      <c r="R589" s="420"/>
      <c r="S589" s="420"/>
      <c r="T589" s="420"/>
      <c r="U589" s="420"/>
      <c r="V589" s="420"/>
      <c r="W589" s="420"/>
      <c r="X589" s="420"/>
      <c r="Y589" s="420"/>
      <c r="Z589" s="420"/>
      <c r="AA589" s="420"/>
      <c r="AB589" s="420"/>
      <c r="AC589" s="420"/>
    </row>
    <row r="590" spans="2:29">
      <c r="B590" s="420"/>
      <c r="C590" s="420"/>
      <c r="D590" s="420"/>
      <c r="E590" s="420"/>
      <c r="F590" s="421"/>
      <c r="G590" s="421"/>
      <c r="H590" s="420"/>
      <c r="I590" s="420"/>
      <c r="J590" s="420"/>
      <c r="K590" s="420"/>
      <c r="L590" s="420"/>
      <c r="M590" s="420"/>
      <c r="N590" s="420"/>
      <c r="O590" s="420"/>
      <c r="P590" s="420"/>
      <c r="Q590" s="420"/>
      <c r="R590" s="420"/>
      <c r="S590" s="420"/>
      <c r="T590" s="420"/>
      <c r="U590" s="420"/>
      <c r="V590" s="420"/>
      <c r="W590" s="420"/>
      <c r="X590" s="420"/>
      <c r="Y590" s="420"/>
      <c r="Z590" s="420"/>
      <c r="AA590" s="420"/>
      <c r="AB590" s="420"/>
      <c r="AC590" s="420"/>
    </row>
    <row r="591" spans="2:29">
      <c r="B591" s="420"/>
      <c r="C591" s="420"/>
      <c r="D591" s="420"/>
      <c r="E591" s="420"/>
      <c r="F591" s="421"/>
      <c r="G591" s="421"/>
      <c r="H591" s="420"/>
      <c r="I591" s="420"/>
      <c r="J591" s="420"/>
      <c r="K591" s="420"/>
      <c r="L591" s="420"/>
      <c r="M591" s="420"/>
      <c r="N591" s="420"/>
      <c r="O591" s="420"/>
      <c r="P591" s="420"/>
      <c r="Q591" s="420"/>
      <c r="R591" s="420"/>
      <c r="S591" s="420"/>
      <c r="T591" s="420"/>
      <c r="U591" s="420"/>
      <c r="V591" s="420"/>
      <c r="W591" s="420"/>
      <c r="X591" s="420"/>
      <c r="Y591" s="420"/>
      <c r="Z591" s="420"/>
      <c r="AA591" s="420"/>
      <c r="AB591" s="420"/>
      <c r="AC591" s="420"/>
    </row>
    <row r="592" spans="2:29">
      <c r="B592" s="420"/>
      <c r="C592" s="420"/>
      <c r="D592" s="420"/>
      <c r="E592" s="420"/>
      <c r="F592" s="421"/>
      <c r="G592" s="421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  <c r="R592" s="420"/>
      <c r="S592" s="420"/>
      <c r="T592" s="420"/>
      <c r="U592" s="420"/>
      <c r="V592" s="420"/>
      <c r="W592" s="420"/>
      <c r="X592" s="420"/>
      <c r="Y592" s="420"/>
      <c r="Z592" s="420"/>
      <c r="AA592" s="420"/>
      <c r="AB592" s="420"/>
      <c r="AC592" s="420"/>
    </row>
    <row r="593" spans="2:29">
      <c r="B593" s="420"/>
      <c r="C593" s="420"/>
      <c r="D593" s="420"/>
      <c r="E593" s="420"/>
      <c r="F593" s="421"/>
      <c r="G593" s="421"/>
      <c r="H593" s="420"/>
      <c r="I593" s="420"/>
      <c r="J593" s="420"/>
      <c r="K593" s="420"/>
      <c r="L593" s="420"/>
      <c r="M593" s="420"/>
      <c r="N593" s="420"/>
      <c r="O593" s="420"/>
      <c r="P593" s="420"/>
      <c r="Q593" s="420"/>
      <c r="R593" s="420"/>
      <c r="S593" s="420"/>
      <c r="T593" s="420"/>
      <c r="U593" s="420"/>
      <c r="V593" s="420"/>
      <c r="W593" s="420"/>
      <c r="X593" s="420"/>
      <c r="Y593" s="420"/>
      <c r="Z593" s="420"/>
      <c r="AA593" s="420"/>
      <c r="AB593" s="420"/>
      <c r="AC593" s="420"/>
    </row>
    <row r="594" spans="2:29">
      <c r="B594" s="420"/>
      <c r="C594" s="420"/>
      <c r="D594" s="420"/>
      <c r="E594" s="420"/>
      <c r="F594" s="421"/>
      <c r="G594" s="421"/>
      <c r="H594" s="420"/>
      <c r="I594" s="420"/>
      <c r="J594" s="420"/>
      <c r="K594" s="420"/>
      <c r="L594" s="420"/>
      <c r="M594" s="420"/>
      <c r="N594" s="420"/>
      <c r="O594" s="420"/>
      <c r="P594" s="420"/>
      <c r="Q594" s="420"/>
      <c r="R594" s="420"/>
      <c r="S594" s="420"/>
      <c r="T594" s="420"/>
      <c r="U594" s="420"/>
      <c r="V594" s="420"/>
      <c r="W594" s="420"/>
      <c r="X594" s="420"/>
      <c r="Y594" s="420"/>
      <c r="Z594" s="420"/>
      <c r="AA594" s="420"/>
      <c r="AB594" s="420"/>
      <c r="AC594" s="420"/>
    </row>
    <row r="595" spans="2:29">
      <c r="B595" s="420"/>
      <c r="C595" s="420"/>
      <c r="D595" s="420"/>
      <c r="E595" s="420"/>
      <c r="F595" s="421"/>
      <c r="G595" s="421"/>
      <c r="H595" s="420"/>
      <c r="I595" s="420"/>
      <c r="J595" s="420"/>
      <c r="K595" s="420"/>
      <c r="L595" s="420"/>
      <c r="M595" s="420"/>
      <c r="N595" s="420"/>
      <c r="O595" s="420"/>
      <c r="P595" s="420"/>
      <c r="Q595" s="420"/>
      <c r="R595" s="420"/>
      <c r="S595" s="420"/>
      <c r="T595" s="420"/>
      <c r="U595" s="420"/>
      <c r="V595" s="420"/>
      <c r="W595" s="420"/>
      <c r="X595" s="420"/>
      <c r="Y595" s="420"/>
      <c r="Z595" s="420"/>
      <c r="AA595" s="420"/>
      <c r="AB595" s="420"/>
      <c r="AC595" s="420"/>
    </row>
    <row r="596" spans="2:29">
      <c r="B596" s="420"/>
      <c r="C596" s="420"/>
      <c r="D596" s="420"/>
      <c r="E596" s="420"/>
      <c r="F596" s="421"/>
      <c r="G596" s="421"/>
      <c r="H596" s="420"/>
      <c r="I596" s="420"/>
      <c r="J596" s="420"/>
      <c r="K596" s="420"/>
      <c r="L596" s="420"/>
      <c r="M596" s="420"/>
      <c r="N596" s="420"/>
      <c r="O596" s="420"/>
      <c r="P596" s="420"/>
      <c r="Q596" s="420"/>
      <c r="R596" s="420"/>
      <c r="S596" s="420"/>
      <c r="T596" s="420"/>
      <c r="U596" s="420"/>
      <c r="V596" s="420"/>
      <c r="W596" s="420"/>
      <c r="X596" s="420"/>
      <c r="Y596" s="420"/>
      <c r="Z596" s="420"/>
      <c r="AA596" s="420"/>
      <c r="AB596" s="420"/>
      <c r="AC596" s="420"/>
    </row>
    <row r="597" spans="2:29">
      <c r="B597" s="420"/>
      <c r="C597" s="420"/>
      <c r="D597" s="420"/>
      <c r="E597" s="420"/>
      <c r="F597" s="421"/>
      <c r="G597" s="421"/>
      <c r="H597" s="420"/>
      <c r="I597" s="420"/>
      <c r="J597" s="420"/>
      <c r="K597" s="420"/>
      <c r="L597" s="420"/>
      <c r="M597" s="420"/>
      <c r="N597" s="420"/>
      <c r="O597" s="420"/>
      <c r="P597" s="420"/>
      <c r="Q597" s="420"/>
      <c r="R597" s="420"/>
      <c r="S597" s="420"/>
      <c r="T597" s="420"/>
      <c r="U597" s="420"/>
      <c r="V597" s="420"/>
      <c r="W597" s="420"/>
      <c r="X597" s="420"/>
      <c r="Y597" s="420"/>
      <c r="Z597" s="420"/>
      <c r="AA597" s="420"/>
      <c r="AB597" s="420"/>
      <c r="AC597" s="420"/>
    </row>
    <row r="598" spans="2:29">
      <c r="B598" s="420"/>
      <c r="C598" s="420"/>
      <c r="D598" s="420"/>
      <c r="E598" s="420"/>
      <c r="F598" s="421"/>
      <c r="G598" s="421"/>
      <c r="H598" s="420"/>
      <c r="I598" s="420"/>
      <c r="J598" s="420"/>
      <c r="K598" s="420"/>
      <c r="L598" s="420"/>
      <c r="M598" s="420"/>
      <c r="N598" s="420"/>
      <c r="O598" s="420"/>
      <c r="P598" s="420"/>
      <c r="Q598" s="420"/>
      <c r="R598" s="420"/>
      <c r="S598" s="420"/>
      <c r="T598" s="420"/>
      <c r="U598" s="420"/>
      <c r="V598" s="420"/>
      <c r="W598" s="420"/>
      <c r="X598" s="420"/>
      <c r="Y598" s="420"/>
      <c r="Z598" s="420"/>
      <c r="AA598" s="420"/>
      <c r="AB598" s="420"/>
      <c r="AC598" s="420"/>
    </row>
    <row r="599" spans="2:29">
      <c r="B599" s="420"/>
      <c r="C599" s="420"/>
      <c r="D599" s="420"/>
      <c r="E599" s="420"/>
      <c r="F599" s="421"/>
      <c r="G599" s="421"/>
      <c r="H599" s="420"/>
      <c r="I599" s="420"/>
      <c r="J599" s="420"/>
      <c r="K599" s="420"/>
      <c r="L599" s="420"/>
      <c r="M599" s="420"/>
      <c r="N599" s="420"/>
      <c r="O599" s="420"/>
      <c r="P599" s="420"/>
      <c r="Q599" s="420"/>
      <c r="R599" s="420"/>
      <c r="S599" s="420"/>
      <c r="T599" s="420"/>
      <c r="U599" s="420"/>
      <c r="V599" s="420"/>
      <c r="W599" s="420"/>
      <c r="X599" s="420"/>
      <c r="Y599" s="420"/>
      <c r="Z599" s="420"/>
      <c r="AA599" s="420"/>
      <c r="AB599" s="420"/>
      <c r="AC599" s="420"/>
    </row>
    <row r="600" spans="2:29">
      <c r="B600" s="420"/>
      <c r="C600" s="420"/>
      <c r="D600" s="420"/>
      <c r="E600" s="420"/>
      <c r="F600" s="421"/>
      <c r="G600" s="421"/>
      <c r="H600" s="420"/>
      <c r="I600" s="420"/>
      <c r="J600" s="420"/>
      <c r="K600" s="420"/>
      <c r="L600" s="420"/>
      <c r="M600" s="420"/>
      <c r="N600" s="420"/>
      <c r="O600" s="420"/>
      <c r="P600" s="420"/>
      <c r="Q600" s="420"/>
      <c r="R600" s="420"/>
      <c r="S600" s="420"/>
      <c r="T600" s="420"/>
      <c r="U600" s="420"/>
      <c r="V600" s="420"/>
      <c r="W600" s="420"/>
      <c r="X600" s="420"/>
      <c r="Y600" s="420"/>
      <c r="Z600" s="420"/>
      <c r="AA600" s="420"/>
      <c r="AB600" s="420"/>
      <c r="AC600" s="420"/>
    </row>
    <row r="601" spans="2:29">
      <c r="B601" s="420"/>
      <c r="C601" s="420"/>
      <c r="D601" s="420"/>
      <c r="E601" s="420"/>
      <c r="F601" s="421"/>
      <c r="G601" s="421"/>
      <c r="H601" s="420"/>
      <c r="I601" s="420"/>
      <c r="J601" s="420"/>
      <c r="K601" s="420"/>
      <c r="L601" s="420"/>
      <c r="M601" s="420"/>
      <c r="N601" s="420"/>
      <c r="O601" s="420"/>
      <c r="P601" s="420"/>
      <c r="Q601" s="420"/>
      <c r="R601" s="420"/>
      <c r="S601" s="420"/>
      <c r="T601" s="420"/>
      <c r="U601" s="420"/>
      <c r="V601" s="420"/>
      <c r="W601" s="420"/>
      <c r="X601" s="420"/>
      <c r="Y601" s="420"/>
      <c r="Z601" s="420"/>
      <c r="AA601" s="420"/>
      <c r="AB601" s="420"/>
      <c r="AC601" s="420"/>
    </row>
    <row r="602" spans="2:29">
      <c r="B602" s="420"/>
      <c r="C602" s="420"/>
      <c r="D602" s="420"/>
      <c r="E602" s="420"/>
      <c r="F602" s="421"/>
      <c r="G602" s="421"/>
      <c r="H602" s="420"/>
      <c r="I602" s="420"/>
      <c r="J602" s="420"/>
      <c r="K602" s="420"/>
      <c r="L602" s="420"/>
      <c r="M602" s="420"/>
      <c r="N602" s="420"/>
      <c r="O602" s="420"/>
      <c r="P602" s="420"/>
      <c r="Q602" s="420"/>
      <c r="R602" s="420"/>
      <c r="S602" s="420"/>
      <c r="T602" s="420"/>
      <c r="U602" s="420"/>
      <c r="V602" s="420"/>
      <c r="W602" s="420"/>
      <c r="X602" s="420"/>
      <c r="Y602" s="420"/>
      <c r="Z602" s="420"/>
      <c r="AA602" s="420"/>
      <c r="AB602" s="420"/>
      <c r="AC602" s="420"/>
    </row>
    <row r="603" spans="2:29">
      <c r="B603" s="420"/>
      <c r="C603" s="420"/>
      <c r="D603" s="420"/>
      <c r="E603" s="420"/>
      <c r="F603" s="421"/>
      <c r="G603" s="421"/>
      <c r="H603" s="420"/>
      <c r="I603" s="420"/>
      <c r="J603" s="420"/>
      <c r="K603" s="420"/>
      <c r="L603" s="420"/>
      <c r="M603" s="420"/>
      <c r="N603" s="420"/>
      <c r="O603" s="420"/>
      <c r="P603" s="420"/>
      <c r="Q603" s="420"/>
      <c r="R603" s="420"/>
      <c r="S603" s="420"/>
      <c r="T603" s="420"/>
      <c r="U603" s="420"/>
      <c r="V603" s="420"/>
      <c r="W603" s="420"/>
      <c r="X603" s="420"/>
      <c r="Y603" s="420"/>
      <c r="Z603" s="420"/>
      <c r="AA603" s="420"/>
      <c r="AB603" s="420"/>
      <c r="AC603" s="420"/>
    </row>
    <row r="604" spans="2:29">
      <c r="B604" s="420"/>
      <c r="C604" s="420"/>
      <c r="D604" s="420"/>
      <c r="E604" s="420"/>
      <c r="F604" s="421"/>
      <c r="G604" s="421"/>
      <c r="H604" s="420"/>
      <c r="I604" s="420"/>
      <c r="J604" s="420"/>
      <c r="K604" s="420"/>
      <c r="L604" s="420"/>
      <c r="M604" s="420"/>
      <c r="N604" s="420"/>
      <c r="O604" s="420"/>
      <c r="P604" s="420"/>
      <c r="Q604" s="420"/>
      <c r="R604" s="420"/>
      <c r="S604" s="420"/>
      <c r="T604" s="420"/>
      <c r="U604" s="420"/>
      <c r="V604" s="420"/>
      <c r="W604" s="420"/>
      <c r="X604" s="420"/>
      <c r="Y604" s="420"/>
      <c r="Z604" s="420"/>
      <c r="AA604" s="420"/>
      <c r="AB604" s="420"/>
      <c r="AC604" s="420"/>
    </row>
    <row r="605" spans="2:29">
      <c r="B605" s="420"/>
      <c r="C605" s="420"/>
      <c r="D605" s="420"/>
      <c r="E605" s="420"/>
      <c r="F605" s="421"/>
      <c r="G605" s="421"/>
      <c r="H605" s="420"/>
      <c r="I605" s="420"/>
      <c r="J605" s="420"/>
      <c r="K605" s="420"/>
      <c r="L605" s="420"/>
      <c r="M605" s="420"/>
      <c r="N605" s="420"/>
      <c r="O605" s="420"/>
      <c r="P605" s="420"/>
      <c r="Q605" s="420"/>
      <c r="R605" s="420"/>
      <c r="S605" s="420"/>
      <c r="T605" s="420"/>
      <c r="U605" s="420"/>
      <c r="V605" s="420"/>
      <c r="W605" s="420"/>
      <c r="X605" s="420"/>
      <c r="Y605" s="420"/>
      <c r="Z605" s="420"/>
      <c r="AA605" s="420"/>
      <c r="AB605" s="420"/>
      <c r="AC605" s="420"/>
    </row>
    <row r="606" spans="2:29">
      <c r="B606" s="420"/>
      <c r="C606" s="420"/>
      <c r="D606" s="420"/>
      <c r="E606" s="420"/>
      <c r="F606" s="421"/>
      <c r="G606" s="421"/>
      <c r="H606" s="420"/>
      <c r="I606" s="420"/>
      <c r="J606" s="420"/>
      <c r="K606" s="420"/>
      <c r="L606" s="420"/>
      <c r="M606" s="420"/>
      <c r="N606" s="420"/>
      <c r="O606" s="420"/>
      <c r="P606" s="420"/>
      <c r="Q606" s="420"/>
      <c r="R606" s="420"/>
      <c r="S606" s="420"/>
      <c r="T606" s="420"/>
      <c r="U606" s="420"/>
      <c r="V606" s="420"/>
      <c r="W606" s="420"/>
      <c r="X606" s="420"/>
      <c r="Y606" s="420"/>
      <c r="Z606" s="420"/>
      <c r="AA606" s="420"/>
      <c r="AB606" s="420"/>
      <c r="AC606" s="420"/>
    </row>
    <row r="607" spans="2:29">
      <c r="B607" s="420"/>
      <c r="C607" s="420"/>
      <c r="D607" s="420"/>
      <c r="E607" s="420"/>
      <c r="F607" s="421"/>
      <c r="G607" s="421"/>
      <c r="H607" s="420"/>
      <c r="I607" s="420"/>
      <c r="J607" s="420"/>
      <c r="K607" s="420"/>
      <c r="L607" s="420"/>
      <c r="M607" s="420"/>
      <c r="N607" s="420"/>
      <c r="O607" s="420"/>
      <c r="P607" s="420"/>
      <c r="Q607" s="420"/>
      <c r="R607" s="420"/>
      <c r="S607" s="420"/>
      <c r="T607" s="420"/>
      <c r="U607" s="420"/>
      <c r="V607" s="420"/>
      <c r="W607" s="420"/>
      <c r="X607" s="420"/>
      <c r="Y607" s="420"/>
      <c r="Z607" s="420"/>
      <c r="AA607" s="420"/>
      <c r="AB607" s="420"/>
      <c r="AC607" s="420"/>
    </row>
    <row r="608" spans="2:29">
      <c r="B608" s="420"/>
      <c r="C608" s="420"/>
      <c r="D608" s="420"/>
      <c r="E608" s="420"/>
      <c r="F608" s="421"/>
      <c r="G608" s="421"/>
      <c r="H608" s="420"/>
      <c r="I608" s="420"/>
      <c r="J608" s="420"/>
      <c r="K608" s="420"/>
      <c r="L608" s="420"/>
      <c r="M608" s="420"/>
      <c r="N608" s="420"/>
      <c r="O608" s="420"/>
      <c r="P608" s="420"/>
      <c r="Q608" s="420"/>
      <c r="R608" s="420"/>
      <c r="S608" s="420"/>
      <c r="T608" s="420"/>
      <c r="U608" s="420"/>
      <c r="V608" s="420"/>
      <c r="W608" s="420"/>
      <c r="X608" s="420"/>
      <c r="Y608" s="420"/>
      <c r="Z608" s="420"/>
      <c r="AA608" s="420"/>
      <c r="AB608" s="420"/>
      <c r="AC608" s="420"/>
    </row>
    <row r="609" spans="2:29">
      <c r="B609" s="420"/>
      <c r="C609" s="420"/>
      <c r="D609" s="420"/>
      <c r="E609" s="420"/>
      <c r="F609" s="421"/>
      <c r="G609" s="421"/>
      <c r="H609" s="420"/>
      <c r="I609" s="420"/>
      <c r="J609" s="420"/>
      <c r="K609" s="420"/>
      <c r="L609" s="420"/>
      <c r="M609" s="420"/>
      <c r="N609" s="420"/>
      <c r="O609" s="420"/>
      <c r="P609" s="420"/>
      <c r="Q609" s="420"/>
      <c r="R609" s="420"/>
      <c r="S609" s="420"/>
      <c r="T609" s="420"/>
      <c r="U609" s="420"/>
      <c r="V609" s="420"/>
      <c r="W609" s="420"/>
      <c r="X609" s="420"/>
      <c r="Y609" s="420"/>
      <c r="Z609" s="420"/>
      <c r="AA609" s="420"/>
      <c r="AB609" s="420"/>
      <c r="AC609" s="420"/>
    </row>
    <row r="610" spans="2:29">
      <c r="B610" s="420"/>
      <c r="C610" s="420"/>
      <c r="D610" s="420"/>
      <c r="E610" s="420"/>
      <c r="F610" s="421"/>
      <c r="G610" s="421"/>
      <c r="H610" s="420"/>
      <c r="I610" s="420"/>
      <c r="J610" s="420"/>
      <c r="K610" s="420"/>
      <c r="L610" s="420"/>
      <c r="M610" s="420"/>
      <c r="N610" s="420"/>
      <c r="O610" s="420"/>
      <c r="P610" s="420"/>
      <c r="Q610" s="420"/>
      <c r="R610" s="420"/>
      <c r="S610" s="420"/>
      <c r="T610" s="420"/>
      <c r="U610" s="420"/>
      <c r="V610" s="420"/>
      <c r="W610" s="420"/>
      <c r="X610" s="420"/>
      <c r="Y610" s="420"/>
      <c r="Z610" s="420"/>
      <c r="AA610" s="420"/>
      <c r="AB610" s="420"/>
      <c r="AC610" s="420"/>
    </row>
    <row r="611" spans="2:29">
      <c r="B611" s="420"/>
      <c r="C611" s="420"/>
      <c r="D611" s="420"/>
      <c r="E611" s="420"/>
      <c r="F611" s="421"/>
      <c r="G611" s="421"/>
      <c r="H611" s="420"/>
      <c r="I611" s="420"/>
      <c r="J611" s="420"/>
      <c r="K611" s="420"/>
      <c r="L611" s="420"/>
      <c r="M611" s="420"/>
      <c r="N611" s="420"/>
      <c r="O611" s="420"/>
      <c r="P611" s="420"/>
      <c r="Q611" s="420"/>
      <c r="R611" s="420"/>
      <c r="S611" s="420"/>
      <c r="T611" s="420"/>
      <c r="U611" s="420"/>
      <c r="V611" s="420"/>
      <c r="W611" s="420"/>
      <c r="X611" s="420"/>
      <c r="Y611" s="420"/>
      <c r="Z611" s="420"/>
      <c r="AA611" s="420"/>
      <c r="AB611" s="420"/>
      <c r="AC611" s="420"/>
    </row>
    <row r="612" spans="2:29">
      <c r="B612" s="420"/>
      <c r="C612" s="420"/>
      <c r="D612" s="420"/>
      <c r="E612" s="420"/>
      <c r="F612" s="421"/>
      <c r="G612" s="421"/>
      <c r="H612" s="420"/>
      <c r="I612" s="420"/>
      <c r="J612" s="420"/>
      <c r="K612" s="420"/>
      <c r="L612" s="420"/>
      <c r="M612" s="420"/>
      <c r="N612" s="420"/>
      <c r="O612" s="420"/>
      <c r="P612" s="420"/>
      <c r="Q612" s="420"/>
      <c r="R612" s="420"/>
      <c r="S612" s="420"/>
      <c r="T612" s="420"/>
      <c r="U612" s="420"/>
      <c r="V612" s="420"/>
      <c r="W612" s="420"/>
      <c r="X612" s="420"/>
      <c r="Y612" s="420"/>
      <c r="Z612" s="420"/>
      <c r="AA612" s="420"/>
      <c r="AB612" s="420"/>
      <c r="AC612" s="420"/>
    </row>
    <row r="613" spans="2:29">
      <c r="B613" s="420"/>
      <c r="C613" s="420"/>
      <c r="D613" s="420"/>
      <c r="E613" s="420"/>
      <c r="F613" s="421"/>
      <c r="G613" s="421"/>
      <c r="H613" s="420"/>
      <c r="I613" s="420"/>
      <c r="J613" s="420"/>
      <c r="K613" s="420"/>
      <c r="L613" s="420"/>
      <c r="M613" s="420"/>
      <c r="N613" s="420"/>
      <c r="O613" s="420"/>
      <c r="P613" s="420"/>
      <c r="Q613" s="420"/>
      <c r="R613" s="420"/>
      <c r="S613" s="420"/>
      <c r="T613" s="420"/>
      <c r="U613" s="420"/>
      <c r="V613" s="420"/>
      <c r="W613" s="420"/>
      <c r="X613" s="420"/>
      <c r="Y613" s="420"/>
      <c r="Z613" s="420"/>
      <c r="AA613" s="420"/>
      <c r="AB613" s="420"/>
      <c r="AC613" s="420"/>
    </row>
    <row r="614" spans="2:29">
      <c r="B614" s="420"/>
      <c r="C614" s="420"/>
      <c r="D614" s="420"/>
      <c r="E614" s="420"/>
      <c r="F614" s="421"/>
      <c r="G614" s="421"/>
      <c r="H614" s="420"/>
      <c r="I614" s="420"/>
      <c r="J614" s="420"/>
      <c r="K614" s="420"/>
      <c r="L614" s="420"/>
      <c r="M614" s="420"/>
      <c r="N614" s="420"/>
      <c r="O614" s="420"/>
      <c r="P614" s="420"/>
      <c r="Q614" s="420"/>
      <c r="R614" s="420"/>
      <c r="S614" s="420"/>
      <c r="T614" s="420"/>
      <c r="U614" s="420"/>
      <c r="V614" s="420"/>
      <c r="W614" s="420"/>
      <c r="X614" s="420"/>
      <c r="Y614" s="420"/>
      <c r="Z614" s="420"/>
      <c r="AA614" s="420"/>
      <c r="AB614" s="420"/>
      <c r="AC614" s="420"/>
    </row>
    <row r="615" spans="2:29">
      <c r="B615" s="420"/>
      <c r="C615" s="420"/>
      <c r="D615" s="420"/>
      <c r="E615" s="420"/>
      <c r="F615" s="421"/>
      <c r="G615" s="421"/>
      <c r="H615" s="420"/>
      <c r="I615" s="420"/>
      <c r="J615" s="420"/>
      <c r="K615" s="420"/>
      <c r="L615" s="420"/>
      <c r="M615" s="420"/>
      <c r="N615" s="420"/>
      <c r="O615" s="420"/>
      <c r="P615" s="420"/>
      <c r="Q615" s="420"/>
      <c r="R615" s="420"/>
      <c r="S615" s="420"/>
      <c r="T615" s="420"/>
      <c r="U615" s="420"/>
      <c r="V615" s="420"/>
      <c r="W615" s="420"/>
      <c r="X615" s="420"/>
      <c r="Y615" s="420"/>
      <c r="Z615" s="420"/>
      <c r="AA615" s="420"/>
      <c r="AB615" s="420"/>
      <c r="AC615" s="420"/>
    </row>
    <row r="616" spans="2:29">
      <c r="B616" s="420"/>
      <c r="C616" s="420"/>
      <c r="D616" s="420"/>
      <c r="E616" s="420"/>
      <c r="F616" s="421"/>
      <c r="G616" s="421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  <c r="R616" s="420"/>
      <c r="S616" s="420"/>
      <c r="T616" s="420"/>
      <c r="U616" s="420"/>
      <c r="V616" s="420"/>
      <c r="W616" s="420"/>
      <c r="X616" s="420"/>
      <c r="Y616" s="420"/>
      <c r="Z616" s="420"/>
      <c r="AA616" s="420"/>
      <c r="AB616" s="420"/>
      <c r="AC616" s="420"/>
    </row>
    <row r="617" spans="2:29">
      <c r="B617" s="420"/>
      <c r="C617" s="420"/>
      <c r="D617" s="420"/>
      <c r="E617" s="420"/>
      <c r="F617" s="421"/>
      <c r="G617" s="421"/>
      <c r="H617" s="420"/>
      <c r="I617" s="420"/>
      <c r="J617" s="420"/>
      <c r="K617" s="420"/>
      <c r="L617" s="420"/>
      <c r="M617" s="420"/>
      <c r="N617" s="420"/>
      <c r="O617" s="420"/>
      <c r="P617" s="420"/>
      <c r="Q617" s="420"/>
      <c r="R617" s="420"/>
      <c r="S617" s="420"/>
      <c r="T617" s="420"/>
      <c r="U617" s="420"/>
      <c r="V617" s="420"/>
      <c r="W617" s="420"/>
      <c r="X617" s="420"/>
      <c r="Y617" s="420"/>
      <c r="Z617" s="420"/>
      <c r="AA617" s="420"/>
      <c r="AB617" s="420"/>
      <c r="AC617" s="420"/>
    </row>
    <row r="618" spans="2:29">
      <c r="B618" s="420"/>
      <c r="C618" s="420"/>
      <c r="D618" s="420"/>
      <c r="E618" s="420"/>
      <c r="F618" s="421"/>
      <c r="G618" s="421"/>
      <c r="H618" s="420"/>
      <c r="I618" s="420"/>
      <c r="J618" s="420"/>
      <c r="K618" s="420"/>
      <c r="L618" s="420"/>
      <c r="M618" s="420"/>
      <c r="N618" s="420"/>
      <c r="O618" s="420"/>
      <c r="P618" s="420"/>
      <c r="Q618" s="420"/>
      <c r="R618" s="420"/>
      <c r="S618" s="420"/>
      <c r="T618" s="420"/>
      <c r="U618" s="420"/>
      <c r="V618" s="420"/>
      <c r="W618" s="420"/>
      <c r="X618" s="420"/>
      <c r="Y618" s="420"/>
      <c r="Z618" s="420"/>
      <c r="AA618" s="420"/>
      <c r="AB618" s="420"/>
      <c r="AC618" s="420"/>
    </row>
    <row r="619" spans="2:29">
      <c r="B619" s="420"/>
      <c r="C619" s="420"/>
      <c r="D619" s="420"/>
      <c r="E619" s="420"/>
      <c r="F619" s="421"/>
      <c r="G619" s="421"/>
      <c r="H619" s="420"/>
      <c r="I619" s="420"/>
      <c r="J619" s="420"/>
      <c r="K619" s="420"/>
      <c r="L619" s="420"/>
      <c r="M619" s="420"/>
      <c r="N619" s="420"/>
      <c r="O619" s="420"/>
      <c r="P619" s="420"/>
      <c r="Q619" s="420"/>
      <c r="R619" s="420"/>
      <c r="S619" s="420"/>
      <c r="T619" s="420"/>
      <c r="U619" s="420"/>
      <c r="V619" s="420"/>
      <c r="W619" s="420"/>
      <c r="X619" s="420"/>
      <c r="Y619" s="420"/>
      <c r="Z619" s="420"/>
      <c r="AA619" s="420"/>
      <c r="AB619" s="420"/>
      <c r="AC619" s="420"/>
    </row>
    <row r="620" spans="2:29">
      <c r="B620" s="420"/>
      <c r="C620" s="420"/>
      <c r="D620" s="420"/>
      <c r="E620" s="420"/>
      <c r="F620" s="421"/>
      <c r="G620" s="421"/>
      <c r="H620" s="420"/>
      <c r="I620" s="420"/>
      <c r="J620" s="420"/>
      <c r="K620" s="420"/>
      <c r="L620" s="420"/>
      <c r="M620" s="420"/>
      <c r="N620" s="420"/>
      <c r="O620" s="420"/>
      <c r="P620" s="420"/>
      <c r="Q620" s="420"/>
      <c r="R620" s="420"/>
      <c r="S620" s="420"/>
      <c r="T620" s="420"/>
      <c r="U620" s="420"/>
      <c r="V620" s="420"/>
      <c r="W620" s="420"/>
      <c r="X620" s="420"/>
      <c r="Y620" s="420"/>
      <c r="Z620" s="420"/>
      <c r="AA620" s="420"/>
      <c r="AB620" s="420"/>
      <c r="AC620" s="420"/>
    </row>
    <row r="621" spans="2:29">
      <c r="B621" s="420"/>
      <c r="C621" s="420"/>
      <c r="D621" s="420"/>
      <c r="E621" s="420"/>
      <c r="F621" s="421"/>
      <c r="G621" s="421"/>
      <c r="H621" s="420"/>
      <c r="I621" s="420"/>
      <c r="J621" s="420"/>
      <c r="K621" s="420"/>
      <c r="L621" s="420"/>
      <c r="M621" s="420"/>
      <c r="N621" s="420"/>
      <c r="O621" s="420"/>
      <c r="P621" s="420"/>
      <c r="Q621" s="420"/>
      <c r="R621" s="420"/>
      <c r="S621" s="420"/>
      <c r="T621" s="420"/>
      <c r="U621" s="420"/>
      <c r="V621" s="420"/>
      <c r="W621" s="420"/>
      <c r="X621" s="420"/>
      <c r="Y621" s="420"/>
      <c r="Z621" s="420"/>
      <c r="AA621" s="420"/>
      <c r="AB621" s="420"/>
      <c r="AC621" s="420"/>
    </row>
    <row r="622" spans="2:29">
      <c r="B622" s="420"/>
      <c r="C622" s="420"/>
      <c r="D622" s="420"/>
      <c r="E622" s="420"/>
      <c r="F622" s="421"/>
      <c r="G622" s="421"/>
      <c r="H622" s="420"/>
      <c r="I622" s="420"/>
      <c r="J622" s="420"/>
      <c r="K622" s="420"/>
      <c r="L622" s="420"/>
      <c r="M622" s="420"/>
      <c r="N622" s="420"/>
      <c r="O622" s="420"/>
      <c r="P622" s="420"/>
      <c r="Q622" s="420"/>
      <c r="R622" s="420"/>
      <c r="S622" s="420"/>
      <c r="T622" s="420"/>
      <c r="U622" s="420"/>
      <c r="V622" s="420"/>
      <c r="W622" s="420"/>
      <c r="X622" s="420"/>
      <c r="Y622" s="420"/>
      <c r="Z622" s="420"/>
      <c r="AA622" s="420"/>
      <c r="AB622" s="420"/>
      <c r="AC622" s="420"/>
    </row>
    <row r="623" spans="2:29">
      <c r="B623" s="420"/>
      <c r="C623" s="420"/>
      <c r="D623" s="420"/>
      <c r="E623" s="420"/>
      <c r="F623" s="421"/>
      <c r="G623" s="421"/>
      <c r="H623" s="420"/>
      <c r="I623" s="420"/>
      <c r="J623" s="420"/>
      <c r="K623" s="420"/>
      <c r="L623" s="420"/>
      <c r="M623" s="420"/>
      <c r="N623" s="420"/>
      <c r="O623" s="420"/>
      <c r="P623" s="420"/>
      <c r="Q623" s="420"/>
      <c r="R623" s="420"/>
      <c r="S623" s="420"/>
      <c r="T623" s="420"/>
      <c r="U623" s="420"/>
      <c r="V623" s="420"/>
      <c r="W623" s="420"/>
      <c r="X623" s="420"/>
      <c r="Y623" s="420"/>
      <c r="Z623" s="420"/>
      <c r="AA623" s="420"/>
      <c r="AB623" s="420"/>
      <c r="AC623" s="420"/>
    </row>
    <row r="624" spans="2:29">
      <c r="B624" s="420"/>
      <c r="C624" s="420"/>
      <c r="D624" s="420"/>
      <c r="E624" s="420"/>
      <c r="F624" s="421"/>
      <c r="G624" s="421"/>
      <c r="H624" s="420"/>
      <c r="I624" s="420"/>
      <c r="J624" s="420"/>
      <c r="K624" s="420"/>
      <c r="L624" s="420"/>
      <c r="M624" s="420"/>
      <c r="N624" s="420"/>
      <c r="O624" s="420"/>
      <c r="P624" s="420"/>
      <c r="Q624" s="420"/>
      <c r="R624" s="420"/>
      <c r="S624" s="420"/>
      <c r="T624" s="420"/>
      <c r="U624" s="420"/>
      <c r="V624" s="420"/>
      <c r="W624" s="420"/>
      <c r="X624" s="420"/>
      <c r="Y624" s="420"/>
      <c r="Z624" s="420"/>
      <c r="AA624" s="420"/>
      <c r="AB624" s="420"/>
      <c r="AC624" s="420"/>
    </row>
    <row r="625" spans="2:29">
      <c r="B625" s="420"/>
      <c r="C625" s="420"/>
      <c r="D625" s="420"/>
      <c r="E625" s="420"/>
      <c r="F625" s="421"/>
      <c r="G625" s="421"/>
      <c r="H625" s="420"/>
      <c r="I625" s="420"/>
      <c r="J625" s="420"/>
      <c r="K625" s="420"/>
      <c r="L625" s="420"/>
      <c r="M625" s="420"/>
      <c r="N625" s="420"/>
      <c r="O625" s="420"/>
      <c r="P625" s="420"/>
      <c r="Q625" s="420"/>
      <c r="R625" s="420"/>
      <c r="S625" s="420"/>
      <c r="T625" s="420"/>
      <c r="U625" s="420"/>
      <c r="V625" s="420"/>
      <c r="W625" s="420"/>
      <c r="X625" s="420"/>
      <c r="Y625" s="420"/>
      <c r="Z625" s="420"/>
      <c r="AA625" s="420"/>
      <c r="AB625" s="420"/>
      <c r="AC625" s="420"/>
    </row>
    <row r="626" spans="2:29">
      <c r="B626" s="420"/>
      <c r="C626" s="420"/>
      <c r="D626" s="420"/>
      <c r="E626" s="420"/>
      <c r="F626" s="421"/>
      <c r="G626" s="421"/>
      <c r="H626" s="420"/>
      <c r="I626" s="420"/>
      <c r="J626" s="420"/>
      <c r="K626" s="420"/>
      <c r="L626" s="420"/>
      <c r="M626" s="420"/>
      <c r="N626" s="420"/>
      <c r="O626" s="420"/>
      <c r="P626" s="420"/>
      <c r="Q626" s="420"/>
      <c r="R626" s="420"/>
      <c r="S626" s="420"/>
      <c r="T626" s="420"/>
      <c r="U626" s="420"/>
      <c r="V626" s="420"/>
      <c r="W626" s="420"/>
      <c r="X626" s="420"/>
      <c r="Y626" s="420"/>
      <c r="Z626" s="420"/>
      <c r="AA626" s="420"/>
      <c r="AB626" s="420"/>
      <c r="AC626" s="420"/>
    </row>
    <row r="627" spans="2:29">
      <c r="B627" s="420"/>
      <c r="C627" s="420"/>
      <c r="D627" s="420"/>
      <c r="E627" s="420"/>
      <c r="F627" s="421"/>
      <c r="G627" s="421"/>
      <c r="H627" s="420"/>
      <c r="I627" s="420"/>
      <c r="J627" s="420"/>
      <c r="K627" s="420"/>
      <c r="L627" s="420"/>
      <c r="M627" s="420"/>
      <c r="N627" s="420"/>
      <c r="O627" s="420"/>
      <c r="P627" s="420"/>
      <c r="Q627" s="420"/>
      <c r="R627" s="420"/>
      <c r="S627" s="420"/>
      <c r="T627" s="420"/>
      <c r="U627" s="420"/>
      <c r="V627" s="420"/>
      <c r="W627" s="420"/>
      <c r="X627" s="420"/>
      <c r="Y627" s="420"/>
      <c r="Z627" s="420"/>
      <c r="AA627" s="420"/>
      <c r="AB627" s="420"/>
      <c r="AC627" s="420"/>
    </row>
    <row r="628" spans="2:29">
      <c r="B628" s="420"/>
      <c r="C628" s="420"/>
      <c r="D628" s="420"/>
      <c r="E628" s="420"/>
      <c r="F628" s="421"/>
      <c r="G628" s="421"/>
      <c r="H628" s="420"/>
      <c r="I628" s="420"/>
      <c r="J628" s="420"/>
      <c r="K628" s="420"/>
      <c r="L628" s="420"/>
      <c r="M628" s="420"/>
      <c r="N628" s="420"/>
      <c r="O628" s="420"/>
      <c r="P628" s="420"/>
      <c r="Q628" s="420"/>
      <c r="R628" s="420"/>
      <c r="S628" s="420"/>
      <c r="T628" s="420"/>
      <c r="U628" s="420"/>
      <c r="V628" s="420"/>
      <c r="W628" s="420"/>
      <c r="X628" s="420"/>
      <c r="Y628" s="420"/>
      <c r="Z628" s="420"/>
      <c r="AA628" s="420"/>
      <c r="AB628" s="420"/>
      <c r="AC628" s="420"/>
    </row>
    <row r="629" spans="2:29">
      <c r="B629" s="420"/>
      <c r="C629" s="420"/>
      <c r="D629" s="420"/>
      <c r="E629" s="420"/>
      <c r="F629" s="421"/>
      <c r="G629" s="421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  <c r="R629" s="420"/>
      <c r="S629" s="420"/>
      <c r="T629" s="420"/>
      <c r="U629" s="420"/>
      <c r="V629" s="420"/>
      <c r="W629" s="420"/>
      <c r="X629" s="420"/>
      <c r="Y629" s="420"/>
      <c r="Z629" s="420"/>
      <c r="AA629" s="420"/>
      <c r="AB629" s="420"/>
      <c r="AC629" s="420"/>
    </row>
    <row r="630" spans="2:29">
      <c r="B630" s="420"/>
      <c r="C630" s="420"/>
      <c r="D630" s="420"/>
      <c r="E630" s="420"/>
      <c r="F630" s="421"/>
      <c r="G630" s="421"/>
      <c r="H630" s="420"/>
      <c r="I630" s="420"/>
      <c r="J630" s="420"/>
      <c r="K630" s="420"/>
      <c r="L630" s="420"/>
      <c r="M630" s="420"/>
      <c r="N630" s="420"/>
      <c r="O630" s="420"/>
      <c r="P630" s="420"/>
      <c r="Q630" s="420"/>
      <c r="R630" s="420"/>
      <c r="S630" s="420"/>
      <c r="T630" s="420"/>
      <c r="U630" s="420"/>
      <c r="V630" s="420"/>
      <c r="W630" s="420"/>
      <c r="X630" s="420"/>
      <c r="Y630" s="420"/>
      <c r="Z630" s="420"/>
      <c r="AA630" s="420"/>
      <c r="AB630" s="420"/>
      <c r="AC630" s="420"/>
    </row>
    <row r="631" spans="2:29">
      <c r="B631" s="420"/>
      <c r="C631" s="420"/>
      <c r="D631" s="420"/>
      <c r="E631" s="420"/>
      <c r="F631" s="421"/>
      <c r="G631" s="421"/>
      <c r="H631" s="420"/>
      <c r="I631" s="420"/>
      <c r="J631" s="420"/>
      <c r="K631" s="420"/>
      <c r="L631" s="420"/>
      <c r="M631" s="420"/>
      <c r="N631" s="420"/>
      <c r="O631" s="420"/>
      <c r="P631" s="420"/>
      <c r="Q631" s="420"/>
      <c r="R631" s="420"/>
      <c r="S631" s="420"/>
      <c r="T631" s="420"/>
      <c r="U631" s="420"/>
      <c r="V631" s="420"/>
      <c r="W631" s="420"/>
      <c r="X631" s="420"/>
      <c r="Y631" s="420"/>
      <c r="Z631" s="420"/>
      <c r="AA631" s="420"/>
      <c r="AB631" s="420"/>
      <c r="AC631" s="420"/>
    </row>
    <row r="632" spans="2:29">
      <c r="B632" s="420"/>
      <c r="C632" s="420"/>
      <c r="D632" s="420"/>
      <c r="E632" s="420"/>
      <c r="F632" s="421"/>
      <c r="G632" s="421"/>
      <c r="H632" s="420"/>
      <c r="I632" s="420"/>
      <c r="J632" s="420"/>
      <c r="K632" s="420"/>
      <c r="L632" s="420"/>
      <c r="M632" s="420"/>
      <c r="N632" s="420"/>
      <c r="O632" s="420"/>
      <c r="P632" s="420"/>
      <c r="Q632" s="420"/>
      <c r="R632" s="420"/>
      <c r="S632" s="420"/>
      <c r="T632" s="420"/>
      <c r="U632" s="420"/>
      <c r="V632" s="420"/>
      <c r="W632" s="420"/>
      <c r="X632" s="420"/>
      <c r="Y632" s="420"/>
      <c r="Z632" s="420"/>
      <c r="AA632" s="420"/>
      <c r="AB632" s="420"/>
      <c r="AC632" s="420"/>
    </row>
    <row r="633" spans="2:29">
      <c r="B633" s="420"/>
      <c r="C633" s="420"/>
      <c r="D633" s="420"/>
      <c r="E633" s="420"/>
      <c r="F633" s="421"/>
      <c r="G633" s="421"/>
      <c r="H633" s="420"/>
      <c r="I633" s="420"/>
      <c r="J633" s="420"/>
      <c r="K633" s="420"/>
      <c r="L633" s="420"/>
      <c r="M633" s="420"/>
      <c r="N633" s="420"/>
      <c r="O633" s="420"/>
      <c r="P633" s="420"/>
      <c r="Q633" s="420"/>
      <c r="R633" s="420"/>
      <c r="S633" s="420"/>
      <c r="T633" s="420"/>
      <c r="U633" s="420"/>
      <c r="V633" s="420"/>
      <c r="W633" s="420"/>
      <c r="X633" s="420"/>
      <c r="Y633" s="420"/>
      <c r="Z633" s="420"/>
      <c r="AA633" s="420"/>
      <c r="AB633" s="420"/>
      <c r="AC633" s="420"/>
    </row>
    <row r="634" spans="2:29">
      <c r="B634" s="420"/>
      <c r="C634" s="420"/>
      <c r="D634" s="420"/>
      <c r="E634" s="420"/>
      <c r="F634" s="421"/>
      <c r="G634" s="421"/>
      <c r="H634" s="420"/>
      <c r="I634" s="420"/>
      <c r="J634" s="420"/>
      <c r="K634" s="420"/>
      <c r="L634" s="420"/>
      <c r="M634" s="420"/>
      <c r="N634" s="420"/>
      <c r="O634" s="420"/>
      <c r="P634" s="420"/>
      <c r="Q634" s="420"/>
      <c r="R634" s="420"/>
      <c r="S634" s="420"/>
      <c r="T634" s="420"/>
      <c r="U634" s="420"/>
      <c r="V634" s="420"/>
      <c r="W634" s="420"/>
      <c r="X634" s="420"/>
      <c r="Y634" s="420"/>
      <c r="Z634" s="420"/>
      <c r="AA634" s="420"/>
      <c r="AB634" s="420"/>
      <c r="AC634" s="420"/>
    </row>
    <row r="635" spans="2:29">
      <c r="B635" s="420"/>
      <c r="C635" s="420"/>
      <c r="D635" s="420"/>
      <c r="E635" s="420"/>
      <c r="F635" s="421"/>
      <c r="G635" s="421"/>
      <c r="H635" s="420"/>
      <c r="I635" s="420"/>
      <c r="J635" s="420"/>
      <c r="K635" s="420"/>
      <c r="L635" s="420"/>
      <c r="M635" s="420"/>
      <c r="N635" s="420"/>
      <c r="O635" s="420"/>
      <c r="P635" s="420"/>
      <c r="Q635" s="420"/>
      <c r="R635" s="420"/>
      <c r="S635" s="420"/>
      <c r="T635" s="420"/>
      <c r="U635" s="420"/>
      <c r="V635" s="420"/>
      <c r="W635" s="420"/>
      <c r="X635" s="420"/>
      <c r="Y635" s="420"/>
      <c r="Z635" s="420"/>
      <c r="AA635" s="420"/>
      <c r="AB635" s="420"/>
      <c r="AC635" s="420"/>
    </row>
    <row r="636" spans="2:29">
      <c r="B636" s="420"/>
      <c r="C636" s="420"/>
      <c r="D636" s="420"/>
      <c r="E636" s="420"/>
      <c r="F636" s="421"/>
      <c r="G636" s="421"/>
      <c r="H636" s="420"/>
      <c r="I636" s="420"/>
      <c r="J636" s="420"/>
      <c r="K636" s="420"/>
      <c r="L636" s="420"/>
      <c r="M636" s="420"/>
      <c r="N636" s="420"/>
      <c r="O636" s="420"/>
      <c r="P636" s="420"/>
      <c r="Q636" s="420"/>
      <c r="R636" s="420"/>
      <c r="S636" s="420"/>
      <c r="T636" s="420"/>
      <c r="U636" s="420"/>
      <c r="V636" s="420"/>
      <c r="W636" s="420"/>
      <c r="X636" s="420"/>
      <c r="Y636" s="420"/>
      <c r="Z636" s="420"/>
      <c r="AA636" s="420"/>
      <c r="AB636" s="420"/>
      <c r="AC636" s="420"/>
    </row>
    <row r="637" spans="2:29">
      <c r="B637" s="420"/>
      <c r="C637" s="420"/>
      <c r="D637" s="420"/>
      <c r="E637" s="420"/>
      <c r="F637" s="421"/>
      <c r="G637" s="421"/>
      <c r="H637" s="420"/>
      <c r="I637" s="420"/>
      <c r="J637" s="420"/>
      <c r="K637" s="420"/>
      <c r="L637" s="420"/>
      <c r="M637" s="420"/>
      <c r="N637" s="420"/>
      <c r="O637" s="420"/>
      <c r="P637" s="420"/>
      <c r="Q637" s="420"/>
      <c r="R637" s="420"/>
      <c r="S637" s="420"/>
      <c r="T637" s="420"/>
      <c r="U637" s="420"/>
      <c r="V637" s="420"/>
      <c r="W637" s="420"/>
      <c r="X637" s="420"/>
      <c r="Y637" s="420"/>
      <c r="Z637" s="420"/>
      <c r="AA637" s="420"/>
      <c r="AB637" s="420"/>
      <c r="AC637" s="420"/>
    </row>
    <row r="638" spans="2:29">
      <c r="B638" s="420"/>
      <c r="C638" s="420"/>
      <c r="D638" s="420"/>
      <c r="E638" s="420"/>
      <c r="F638" s="421"/>
      <c r="G638" s="421"/>
      <c r="H638" s="420"/>
      <c r="I638" s="420"/>
      <c r="J638" s="420"/>
      <c r="K638" s="420"/>
      <c r="L638" s="420"/>
      <c r="M638" s="420"/>
      <c r="N638" s="420"/>
      <c r="O638" s="420"/>
      <c r="P638" s="420"/>
      <c r="Q638" s="420"/>
      <c r="R638" s="420"/>
      <c r="S638" s="420"/>
      <c r="T638" s="420"/>
      <c r="U638" s="420"/>
      <c r="V638" s="420"/>
      <c r="W638" s="420"/>
      <c r="X638" s="420"/>
      <c r="Y638" s="420"/>
      <c r="Z638" s="420"/>
      <c r="AA638" s="420"/>
      <c r="AB638" s="420"/>
      <c r="AC638" s="420"/>
    </row>
    <row r="639" spans="2:29">
      <c r="B639" s="420"/>
      <c r="C639" s="420"/>
      <c r="D639" s="420"/>
      <c r="E639" s="420"/>
      <c r="F639" s="421"/>
      <c r="G639" s="421"/>
      <c r="H639" s="420"/>
      <c r="I639" s="420"/>
      <c r="J639" s="420"/>
      <c r="K639" s="420"/>
      <c r="L639" s="420"/>
      <c r="M639" s="420"/>
      <c r="N639" s="420"/>
      <c r="O639" s="420"/>
      <c r="P639" s="420"/>
      <c r="Q639" s="420"/>
      <c r="R639" s="420"/>
      <c r="S639" s="420"/>
      <c r="T639" s="420"/>
      <c r="U639" s="420"/>
      <c r="V639" s="420"/>
      <c r="W639" s="420"/>
      <c r="X639" s="420"/>
      <c r="Y639" s="420"/>
      <c r="Z639" s="420"/>
      <c r="AA639" s="420"/>
      <c r="AB639" s="420"/>
      <c r="AC639" s="420"/>
    </row>
    <row r="640" spans="2:29">
      <c r="B640" s="420"/>
      <c r="C640" s="420"/>
      <c r="D640" s="420"/>
      <c r="E640" s="420"/>
      <c r="F640" s="421"/>
      <c r="G640" s="421"/>
      <c r="H640" s="420"/>
      <c r="I640" s="420"/>
      <c r="J640" s="420"/>
      <c r="K640" s="420"/>
      <c r="L640" s="420"/>
      <c r="M640" s="420"/>
      <c r="N640" s="420"/>
      <c r="O640" s="420"/>
      <c r="P640" s="420"/>
      <c r="Q640" s="420"/>
      <c r="R640" s="420"/>
      <c r="S640" s="420"/>
      <c r="T640" s="420"/>
      <c r="U640" s="420"/>
      <c r="V640" s="420"/>
      <c r="W640" s="420"/>
      <c r="X640" s="420"/>
      <c r="Y640" s="420"/>
      <c r="Z640" s="420"/>
      <c r="AA640" s="420"/>
      <c r="AB640" s="420"/>
      <c r="AC640" s="420"/>
    </row>
    <row r="641" spans="2:29">
      <c r="B641" s="420"/>
      <c r="C641" s="420"/>
      <c r="D641" s="420"/>
      <c r="E641" s="420"/>
      <c r="F641" s="421"/>
      <c r="G641" s="421"/>
      <c r="H641" s="420"/>
      <c r="I641" s="420"/>
      <c r="J641" s="420"/>
      <c r="K641" s="420"/>
      <c r="L641" s="420"/>
      <c r="M641" s="420"/>
      <c r="N641" s="420"/>
      <c r="O641" s="420"/>
      <c r="P641" s="420"/>
      <c r="Q641" s="420"/>
      <c r="R641" s="420"/>
      <c r="S641" s="420"/>
      <c r="T641" s="420"/>
      <c r="U641" s="420"/>
      <c r="V641" s="420"/>
      <c r="W641" s="420"/>
      <c r="X641" s="420"/>
      <c r="Y641" s="420"/>
      <c r="Z641" s="420"/>
      <c r="AA641" s="420"/>
      <c r="AB641" s="420"/>
      <c r="AC641" s="420"/>
    </row>
    <row r="642" spans="2:29">
      <c r="B642" s="420"/>
      <c r="C642" s="420"/>
      <c r="D642" s="420"/>
      <c r="E642" s="420"/>
      <c r="F642" s="421"/>
      <c r="G642" s="421"/>
      <c r="H642" s="420"/>
      <c r="I642" s="420"/>
      <c r="J642" s="420"/>
      <c r="K642" s="420"/>
      <c r="L642" s="420"/>
      <c r="M642" s="420"/>
      <c r="N642" s="420"/>
      <c r="O642" s="420"/>
      <c r="P642" s="420"/>
      <c r="Q642" s="420"/>
      <c r="R642" s="420"/>
      <c r="S642" s="420"/>
      <c r="T642" s="420"/>
      <c r="U642" s="420"/>
      <c r="V642" s="420"/>
      <c r="W642" s="420"/>
      <c r="X642" s="420"/>
      <c r="Y642" s="420"/>
      <c r="Z642" s="420"/>
      <c r="AA642" s="420"/>
      <c r="AB642" s="420"/>
      <c r="AC642" s="420"/>
    </row>
    <row r="643" spans="2:29">
      <c r="B643" s="420"/>
      <c r="C643" s="420"/>
      <c r="D643" s="420"/>
      <c r="E643" s="420"/>
      <c r="F643" s="421"/>
      <c r="G643" s="421"/>
      <c r="H643" s="420"/>
      <c r="I643" s="420"/>
      <c r="J643" s="420"/>
      <c r="K643" s="420"/>
      <c r="L643" s="420"/>
      <c r="M643" s="420"/>
      <c r="N643" s="420"/>
      <c r="O643" s="420"/>
      <c r="P643" s="420"/>
      <c r="Q643" s="420"/>
      <c r="R643" s="420"/>
      <c r="S643" s="420"/>
      <c r="T643" s="420"/>
      <c r="U643" s="420"/>
      <c r="V643" s="420"/>
      <c r="W643" s="420"/>
      <c r="X643" s="420"/>
      <c r="Y643" s="420"/>
      <c r="Z643" s="420"/>
      <c r="AA643" s="420"/>
      <c r="AB643" s="420"/>
      <c r="AC643" s="420"/>
    </row>
    <row r="644" spans="2:29">
      <c r="B644" s="420"/>
      <c r="C644" s="420"/>
      <c r="D644" s="420"/>
      <c r="E644" s="420"/>
      <c r="F644" s="421"/>
      <c r="G644" s="421"/>
      <c r="H644" s="420"/>
      <c r="I644" s="420"/>
      <c r="J644" s="420"/>
      <c r="K644" s="420"/>
      <c r="L644" s="420"/>
      <c r="M644" s="420"/>
      <c r="N644" s="420"/>
      <c r="O644" s="420"/>
      <c r="P644" s="420"/>
      <c r="Q644" s="420"/>
      <c r="R644" s="420"/>
      <c r="S644" s="420"/>
      <c r="T644" s="420"/>
      <c r="U644" s="420"/>
      <c r="V644" s="420"/>
      <c r="W644" s="420"/>
      <c r="X644" s="420"/>
      <c r="Y644" s="420"/>
      <c r="Z644" s="420"/>
      <c r="AA644" s="420"/>
      <c r="AB644" s="420"/>
      <c r="AC644" s="420"/>
    </row>
    <row r="645" spans="2:29">
      <c r="B645" s="420"/>
      <c r="C645" s="420"/>
      <c r="D645" s="420"/>
      <c r="E645" s="420"/>
      <c r="F645" s="421"/>
      <c r="G645" s="421"/>
      <c r="H645" s="420"/>
      <c r="I645" s="420"/>
      <c r="J645" s="420"/>
      <c r="K645" s="420"/>
      <c r="L645" s="420"/>
      <c r="M645" s="420"/>
      <c r="N645" s="420"/>
      <c r="O645" s="420"/>
      <c r="P645" s="420"/>
      <c r="Q645" s="420"/>
      <c r="R645" s="420"/>
      <c r="S645" s="420"/>
      <c r="T645" s="420"/>
      <c r="U645" s="420"/>
      <c r="V645" s="420"/>
      <c r="W645" s="420"/>
      <c r="X645" s="420"/>
      <c r="Y645" s="420"/>
      <c r="Z645" s="420"/>
      <c r="AA645" s="420"/>
      <c r="AB645" s="420"/>
      <c r="AC645" s="420"/>
    </row>
    <row r="646" spans="2:29">
      <c r="B646" s="420"/>
      <c r="C646" s="420"/>
      <c r="D646" s="420"/>
      <c r="E646" s="420"/>
      <c r="F646" s="421"/>
      <c r="G646" s="421"/>
      <c r="H646" s="420"/>
      <c r="I646" s="420"/>
      <c r="J646" s="420"/>
      <c r="K646" s="420"/>
      <c r="L646" s="420"/>
      <c r="M646" s="420"/>
      <c r="N646" s="420"/>
      <c r="O646" s="420"/>
      <c r="P646" s="420"/>
      <c r="Q646" s="420"/>
      <c r="R646" s="420"/>
      <c r="S646" s="420"/>
      <c r="T646" s="420"/>
      <c r="U646" s="420"/>
      <c r="V646" s="420"/>
      <c r="W646" s="420"/>
      <c r="X646" s="420"/>
      <c r="Y646" s="420"/>
      <c r="Z646" s="420"/>
      <c r="AA646" s="420"/>
      <c r="AB646" s="420"/>
      <c r="AC646" s="420"/>
    </row>
    <row r="647" spans="2:29">
      <c r="B647" s="420"/>
      <c r="C647" s="420"/>
      <c r="D647" s="420"/>
      <c r="E647" s="420"/>
      <c r="F647" s="421"/>
      <c r="G647" s="421"/>
      <c r="H647" s="420"/>
      <c r="I647" s="420"/>
      <c r="J647" s="420"/>
      <c r="K647" s="420"/>
      <c r="L647" s="420"/>
      <c r="M647" s="420"/>
      <c r="N647" s="420"/>
      <c r="O647" s="420"/>
      <c r="P647" s="420"/>
      <c r="Q647" s="420"/>
      <c r="R647" s="420"/>
      <c r="S647" s="420"/>
      <c r="T647" s="420"/>
      <c r="U647" s="420"/>
      <c r="V647" s="420"/>
      <c r="W647" s="420"/>
      <c r="X647" s="420"/>
      <c r="Y647" s="420"/>
      <c r="Z647" s="420"/>
      <c r="AA647" s="420"/>
      <c r="AB647" s="420"/>
      <c r="AC647" s="420"/>
    </row>
    <row r="648" spans="2:29">
      <c r="B648" s="420"/>
      <c r="C648" s="420"/>
      <c r="D648" s="420"/>
      <c r="E648" s="420"/>
      <c r="F648" s="421"/>
      <c r="G648" s="421"/>
      <c r="H648" s="420"/>
      <c r="I648" s="420"/>
      <c r="J648" s="420"/>
      <c r="K648" s="420"/>
      <c r="L648" s="420"/>
      <c r="M648" s="420"/>
      <c r="N648" s="420"/>
      <c r="O648" s="420"/>
      <c r="P648" s="420"/>
      <c r="Q648" s="420"/>
      <c r="R648" s="420"/>
      <c r="S648" s="420"/>
      <c r="T648" s="420"/>
      <c r="U648" s="420"/>
      <c r="V648" s="420"/>
      <c r="W648" s="420"/>
      <c r="X648" s="420"/>
      <c r="Y648" s="420"/>
      <c r="Z648" s="420"/>
      <c r="AA648" s="420"/>
      <c r="AB648" s="420"/>
      <c r="AC648" s="420"/>
    </row>
    <row r="649" spans="2:29">
      <c r="B649" s="420"/>
      <c r="C649" s="420"/>
      <c r="D649" s="420"/>
      <c r="E649" s="420"/>
      <c r="F649" s="421"/>
      <c r="G649" s="421"/>
      <c r="H649" s="420"/>
      <c r="I649" s="420"/>
      <c r="J649" s="420"/>
      <c r="K649" s="420"/>
      <c r="L649" s="420"/>
      <c r="M649" s="420"/>
      <c r="N649" s="420"/>
      <c r="O649" s="420"/>
      <c r="P649" s="420"/>
      <c r="Q649" s="420"/>
      <c r="R649" s="420"/>
      <c r="S649" s="420"/>
      <c r="T649" s="420"/>
      <c r="U649" s="420"/>
      <c r="V649" s="420"/>
      <c r="W649" s="420"/>
      <c r="X649" s="420"/>
      <c r="Y649" s="420"/>
      <c r="Z649" s="420"/>
      <c r="AA649" s="420"/>
      <c r="AB649" s="420"/>
      <c r="AC649" s="420"/>
    </row>
    <row r="650" spans="2:29">
      <c r="B650" s="420"/>
      <c r="C650" s="420"/>
      <c r="D650" s="420"/>
      <c r="E650" s="420"/>
      <c r="F650" s="421"/>
      <c r="G650" s="421"/>
      <c r="H650" s="420"/>
      <c r="I650" s="420"/>
      <c r="J650" s="420"/>
      <c r="K650" s="420"/>
      <c r="L650" s="420"/>
      <c r="M650" s="420"/>
      <c r="N650" s="420"/>
      <c r="O650" s="420"/>
      <c r="P650" s="420"/>
      <c r="Q650" s="420"/>
      <c r="R650" s="420"/>
      <c r="S650" s="420"/>
      <c r="T650" s="420"/>
      <c r="U650" s="420"/>
      <c r="V650" s="420"/>
      <c r="W650" s="420"/>
      <c r="X650" s="420"/>
      <c r="Y650" s="420"/>
      <c r="Z650" s="420"/>
      <c r="AA650" s="420"/>
      <c r="AB650" s="420"/>
      <c r="AC650" s="420"/>
    </row>
    <row r="651" spans="2:29">
      <c r="B651" s="420"/>
      <c r="C651" s="420"/>
      <c r="D651" s="420"/>
      <c r="E651" s="420"/>
      <c r="F651" s="421"/>
      <c r="G651" s="421"/>
      <c r="H651" s="420"/>
      <c r="I651" s="420"/>
      <c r="J651" s="420"/>
      <c r="K651" s="420"/>
      <c r="L651" s="420"/>
      <c r="M651" s="420"/>
      <c r="N651" s="420"/>
      <c r="O651" s="420"/>
      <c r="P651" s="420"/>
      <c r="Q651" s="420"/>
      <c r="R651" s="420"/>
      <c r="S651" s="420"/>
      <c r="T651" s="420"/>
      <c r="U651" s="420"/>
      <c r="V651" s="420"/>
      <c r="W651" s="420"/>
      <c r="X651" s="420"/>
      <c r="Y651" s="420"/>
      <c r="Z651" s="420"/>
      <c r="AA651" s="420"/>
      <c r="AB651" s="420"/>
      <c r="AC651" s="420"/>
    </row>
    <row r="652" spans="2:29">
      <c r="B652" s="420"/>
      <c r="C652" s="420"/>
      <c r="D652" s="420"/>
      <c r="E652" s="420"/>
      <c r="F652" s="421"/>
      <c r="G652" s="421"/>
      <c r="H652" s="420"/>
      <c r="I652" s="420"/>
      <c r="J652" s="420"/>
      <c r="K652" s="420"/>
      <c r="L652" s="420"/>
      <c r="M652" s="420"/>
      <c r="N652" s="420"/>
      <c r="O652" s="420"/>
      <c r="P652" s="420"/>
      <c r="Q652" s="420"/>
      <c r="R652" s="420"/>
      <c r="S652" s="420"/>
      <c r="T652" s="420"/>
      <c r="U652" s="420"/>
      <c r="V652" s="420"/>
      <c r="W652" s="420"/>
      <c r="X652" s="420"/>
      <c r="Y652" s="420"/>
      <c r="Z652" s="420"/>
      <c r="AA652" s="420"/>
      <c r="AB652" s="420"/>
      <c r="AC652" s="420"/>
    </row>
    <row r="653" spans="2:29">
      <c r="B653" s="420"/>
      <c r="C653" s="420"/>
      <c r="D653" s="420"/>
      <c r="E653" s="420"/>
      <c r="F653" s="421"/>
      <c r="G653" s="421"/>
      <c r="H653" s="420"/>
      <c r="I653" s="420"/>
      <c r="J653" s="420"/>
      <c r="K653" s="420"/>
      <c r="L653" s="420"/>
      <c r="M653" s="420"/>
      <c r="N653" s="420"/>
      <c r="O653" s="420"/>
      <c r="P653" s="420"/>
      <c r="Q653" s="420"/>
      <c r="R653" s="420"/>
      <c r="S653" s="420"/>
      <c r="T653" s="420"/>
      <c r="U653" s="420"/>
      <c r="V653" s="420"/>
      <c r="W653" s="420"/>
      <c r="X653" s="420"/>
      <c r="Y653" s="420"/>
      <c r="Z653" s="420"/>
      <c r="AA653" s="420"/>
      <c r="AB653" s="420"/>
      <c r="AC653" s="420"/>
    </row>
    <row r="654" spans="2:29">
      <c r="B654" s="420"/>
      <c r="C654" s="420"/>
      <c r="D654" s="420"/>
      <c r="E654" s="420"/>
      <c r="F654" s="421"/>
      <c r="G654" s="421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  <c r="R654" s="420"/>
      <c r="S654" s="420"/>
      <c r="T654" s="420"/>
      <c r="U654" s="420"/>
      <c r="V654" s="420"/>
      <c r="W654" s="420"/>
      <c r="X654" s="420"/>
      <c r="Y654" s="420"/>
      <c r="Z654" s="420"/>
      <c r="AA654" s="420"/>
      <c r="AB654" s="420"/>
      <c r="AC654" s="420"/>
    </row>
    <row r="655" spans="2:29">
      <c r="B655" s="420"/>
      <c r="C655" s="420"/>
      <c r="D655" s="420"/>
      <c r="E655" s="420"/>
      <c r="F655" s="421"/>
      <c r="G655" s="421"/>
      <c r="H655" s="420"/>
      <c r="I655" s="420"/>
      <c r="J655" s="420"/>
      <c r="K655" s="420"/>
      <c r="L655" s="420"/>
      <c r="M655" s="420"/>
      <c r="N655" s="420"/>
      <c r="O655" s="420"/>
      <c r="P655" s="420"/>
      <c r="Q655" s="420"/>
      <c r="R655" s="420"/>
      <c r="S655" s="420"/>
      <c r="T655" s="420"/>
      <c r="U655" s="420"/>
      <c r="V655" s="420"/>
      <c r="W655" s="420"/>
      <c r="X655" s="420"/>
      <c r="Y655" s="420"/>
      <c r="Z655" s="420"/>
      <c r="AA655" s="420"/>
      <c r="AB655" s="420"/>
      <c r="AC655" s="420"/>
    </row>
    <row r="656" spans="2:29">
      <c r="B656" s="420"/>
      <c r="C656" s="420"/>
      <c r="D656" s="420"/>
      <c r="E656" s="420"/>
      <c r="F656" s="421"/>
      <c r="G656" s="421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420"/>
      <c r="T656" s="420"/>
      <c r="U656" s="420"/>
      <c r="V656" s="420"/>
      <c r="W656" s="420"/>
      <c r="X656" s="420"/>
      <c r="Y656" s="420"/>
      <c r="Z656" s="420"/>
      <c r="AA656" s="420"/>
      <c r="AB656" s="420"/>
      <c r="AC656" s="420"/>
    </row>
    <row r="657" spans="2:29">
      <c r="B657" s="420"/>
      <c r="C657" s="420"/>
      <c r="D657" s="420"/>
      <c r="E657" s="420"/>
      <c r="F657" s="421"/>
      <c r="G657" s="421"/>
      <c r="H657" s="420"/>
      <c r="I657" s="420"/>
      <c r="J657" s="420"/>
      <c r="K657" s="420"/>
      <c r="L657" s="420"/>
      <c r="M657" s="420"/>
      <c r="N657" s="420"/>
      <c r="O657" s="420"/>
      <c r="P657" s="420"/>
      <c r="Q657" s="420"/>
      <c r="R657" s="420"/>
      <c r="S657" s="420"/>
      <c r="T657" s="420"/>
      <c r="U657" s="420"/>
      <c r="V657" s="420"/>
      <c r="W657" s="420"/>
      <c r="X657" s="420"/>
      <c r="Y657" s="420"/>
      <c r="Z657" s="420"/>
      <c r="AA657" s="420"/>
      <c r="AB657" s="420"/>
      <c r="AC657" s="420"/>
    </row>
    <row r="658" spans="2:29">
      <c r="B658" s="420"/>
      <c r="C658" s="420"/>
      <c r="D658" s="420"/>
      <c r="E658" s="420"/>
      <c r="F658" s="421"/>
      <c r="G658" s="421"/>
      <c r="H658" s="420"/>
      <c r="I658" s="420"/>
      <c r="J658" s="420"/>
      <c r="K658" s="420"/>
      <c r="L658" s="420"/>
      <c r="M658" s="420"/>
      <c r="N658" s="420"/>
      <c r="O658" s="420"/>
      <c r="P658" s="420"/>
      <c r="Q658" s="420"/>
      <c r="R658" s="420"/>
      <c r="S658" s="420"/>
      <c r="T658" s="420"/>
      <c r="U658" s="420"/>
      <c r="V658" s="420"/>
      <c r="W658" s="420"/>
      <c r="X658" s="420"/>
      <c r="Y658" s="420"/>
      <c r="Z658" s="420"/>
      <c r="AA658" s="420"/>
      <c r="AB658" s="420"/>
      <c r="AC658" s="420"/>
    </row>
    <row r="659" spans="2:29">
      <c r="B659" s="420"/>
      <c r="C659" s="420"/>
      <c r="D659" s="420"/>
      <c r="E659" s="420"/>
      <c r="F659" s="421"/>
      <c r="G659" s="421"/>
      <c r="H659" s="420"/>
      <c r="I659" s="420"/>
      <c r="J659" s="420"/>
      <c r="K659" s="420"/>
      <c r="L659" s="420"/>
      <c r="M659" s="420"/>
      <c r="N659" s="420"/>
      <c r="O659" s="420"/>
      <c r="P659" s="420"/>
      <c r="Q659" s="420"/>
      <c r="R659" s="420"/>
      <c r="S659" s="420"/>
      <c r="T659" s="420"/>
      <c r="U659" s="420"/>
      <c r="V659" s="420"/>
      <c r="W659" s="420"/>
      <c r="X659" s="420"/>
      <c r="Y659" s="420"/>
      <c r="Z659" s="420"/>
      <c r="AA659" s="420"/>
      <c r="AB659" s="420"/>
      <c r="AC659" s="420"/>
    </row>
    <row r="660" spans="2:29">
      <c r="B660" s="420"/>
      <c r="C660" s="420"/>
      <c r="D660" s="420"/>
      <c r="E660" s="420"/>
      <c r="F660" s="421"/>
      <c r="G660" s="421"/>
      <c r="H660" s="420"/>
      <c r="I660" s="420"/>
      <c r="J660" s="420"/>
      <c r="K660" s="420"/>
      <c r="L660" s="420"/>
      <c r="M660" s="420"/>
      <c r="N660" s="420"/>
      <c r="O660" s="420"/>
      <c r="P660" s="420"/>
      <c r="Q660" s="420"/>
      <c r="R660" s="420"/>
      <c r="S660" s="420"/>
      <c r="T660" s="420"/>
      <c r="U660" s="420"/>
      <c r="V660" s="420"/>
      <c r="W660" s="420"/>
      <c r="X660" s="420"/>
      <c r="Y660" s="420"/>
      <c r="Z660" s="420"/>
      <c r="AA660" s="420"/>
      <c r="AB660" s="420"/>
      <c r="AC660" s="420"/>
    </row>
    <row r="661" spans="2:29">
      <c r="B661" s="420"/>
      <c r="C661" s="420"/>
      <c r="D661" s="420"/>
      <c r="E661" s="420"/>
      <c r="F661" s="421"/>
      <c r="G661" s="421"/>
      <c r="H661" s="420"/>
      <c r="I661" s="420"/>
      <c r="J661" s="420"/>
      <c r="K661" s="420"/>
      <c r="L661" s="420"/>
      <c r="M661" s="420"/>
      <c r="N661" s="420"/>
      <c r="O661" s="420"/>
      <c r="P661" s="420"/>
      <c r="Q661" s="420"/>
      <c r="R661" s="420"/>
      <c r="S661" s="420"/>
      <c r="T661" s="420"/>
      <c r="U661" s="420"/>
      <c r="V661" s="420"/>
      <c r="W661" s="420"/>
      <c r="X661" s="420"/>
      <c r="Y661" s="420"/>
      <c r="Z661" s="420"/>
      <c r="AA661" s="420"/>
      <c r="AB661" s="420"/>
      <c r="AC661" s="420"/>
    </row>
    <row r="662" spans="2:29">
      <c r="B662" s="420"/>
      <c r="C662" s="420"/>
      <c r="D662" s="420"/>
      <c r="E662" s="420"/>
      <c r="F662" s="421"/>
      <c r="G662" s="421"/>
      <c r="H662" s="420"/>
      <c r="I662" s="420"/>
      <c r="J662" s="420"/>
      <c r="K662" s="420"/>
      <c r="L662" s="420"/>
      <c r="M662" s="420"/>
      <c r="N662" s="420"/>
      <c r="O662" s="420"/>
      <c r="P662" s="420"/>
      <c r="Q662" s="420"/>
      <c r="R662" s="420"/>
      <c r="S662" s="420"/>
      <c r="T662" s="420"/>
      <c r="U662" s="420"/>
      <c r="V662" s="420"/>
      <c r="W662" s="420"/>
      <c r="X662" s="420"/>
      <c r="Y662" s="420"/>
      <c r="Z662" s="420"/>
      <c r="AA662" s="420"/>
      <c r="AB662" s="420"/>
      <c r="AC662" s="420"/>
    </row>
    <row r="663" spans="2:29">
      <c r="B663" s="420"/>
      <c r="C663" s="420"/>
      <c r="D663" s="420"/>
      <c r="E663" s="420"/>
      <c r="F663" s="421"/>
      <c r="G663" s="421"/>
      <c r="H663" s="420"/>
      <c r="I663" s="420"/>
      <c r="J663" s="420"/>
      <c r="K663" s="420"/>
      <c r="L663" s="420"/>
      <c r="M663" s="420"/>
      <c r="N663" s="420"/>
      <c r="O663" s="420"/>
      <c r="P663" s="420"/>
      <c r="Q663" s="420"/>
      <c r="R663" s="420"/>
      <c r="S663" s="420"/>
      <c r="T663" s="420"/>
      <c r="U663" s="420"/>
      <c r="V663" s="420"/>
      <c r="W663" s="420"/>
      <c r="X663" s="420"/>
      <c r="Y663" s="420"/>
      <c r="Z663" s="420"/>
      <c r="AA663" s="420"/>
      <c r="AB663" s="420"/>
      <c r="AC663" s="420"/>
    </row>
    <row r="664" spans="2:29">
      <c r="B664" s="420"/>
      <c r="C664" s="420"/>
      <c r="D664" s="420"/>
      <c r="E664" s="420"/>
      <c r="F664" s="421"/>
      <c r="G664" s="421"/>
      <c r="H664" s="420"/>
      <c r="I664" s="420"/>
      <c r="J664" s="420"/>
      <c r="K664" s="420"/>
      <c r="L664" s="420"/>
      <c r="M664" s="420"/>
      <c r="N664" s="420"/>
      <c r="O664" s="420"/>
      <c r="P664" s="420"/>
      <c r="Q664" s="420"/>
      <c r="R664" s="420"/>
      <c r="S664" s="420"/>
      <c r="T664" s="420"/>
      <c r="U664" s="420"/>
      <c r="V664" s="420"/>
      <c r="W664" s="420"/>
      <c r="X664" s="420"/>
      <c r="Y664" s="420"/>
      <c r="Z664" s="420"/>
      <c r="AA664" s="420"/>
      <c r="AB664" s="420"/>
      <c r="AC664" s="420"/>
    </row>
    <row r="665" spans="2:29">
      <c r="B665" s="420"/>
      <c r="C665" s="420"/>
      <c r="D665" s="420"/>
      <c r="E665" s="420"/>
      <c r="F665" s="421"/>
      <c r="G665" s="421"/>
      <c r="H665" s="420"/>
      <c r="I665" s="420"/>
      <c r="J665" s="420"/>
      <c r="K665" s="420"/>
      <c r="L665" s="420"/>
      <c r="M665" s="420"/>
      <c r="N665" s="420"/>
      <c r="O665" s="420"/>
      <c r="P665" s="420"/>
      <c r="Q665" s="420"/>
      <c r="R665" s="420"/>
      <c r="S665" s="420"/>
      <c r="T665" s="420"/>
      <c r="U665" s="420"/>
      <c r="V665" s="420"/>
      <c r="W665" s="420"/>
      <c r="X665" s="420"/>
      <c r="Y665" s="420"/>
      <c r="Z665" s="420"/>
      <c r="AA665" s="420"/>
      <c r="AB665" s="420"/>
      <c r="AC665" s="420"/>
    </row>
    <row r="666" spans="2:29">
      <c r="B666" s="420"/>
      <c r="C666" s="420"/>
      <c r="D666" s="420"/>
      <c r="E666" s="420"/>
      <c r="F666" s="421"/>
      <c r="G666" s="421"/>
      <c r="H666" s="420"/>
      <c r="I666" s="420"/>
      <c r="J666" s="420"/>
      <c r="K666" s="420"/>
      <c r="L666" s="420"/>
      <c r="M666" s="420"/>
      <c r="N666" s="420"/>
      <c r="O666" s="420"/>
      <c r="P666" s="420"/>
      <c r="Q666" s="420"/>
      <c r="R666" s="420"/>
      <c r="S666" s="420"/>
      <c r="T666" s="420"/>
      <c r="U666" s="420"/>
      <c r="V666" s="420"/>
      <c r="W666" s="420"/>
      <c r="X666" s="420"/>
      <c r="Y666" s="420"/>
      <c r="Z666" s="420"/>
      <c r="AA666" s="420"/>
      <c r="AB666" s="420"/>
      <c r="AC666" s="420"/>
    </row>
    <row r="667" spans="2:29">
      <c r="B667" s="420"/>
      <c r="C667" s="420"/>
      <c r="D667" s="420"/>
      <c r="E667" s="420"/>
      <c r="F667" s="421"/>
      <c r="G667" s="421"/>
      <c r="H667" s="420"/>
      <c r="I667" s="420"/>
      <c r="J667" s="420"/>
      <c r="K667" s="420"/>
      <c r="L667" s="420"/>
      <c r="M667" s="420"/>
      <c r="N667" s="420"/>
      <c r="O667" s="420"/>
      <c r="P667" s="420"/>
      <c r="Q667" s="420"/>
      <c r="R667" s="420"/>
      <c r="S667" s="420"/>
      <c r="T667" s="420"/>
      <c r="U667" s="420"/>
      <c r="V667" s="420"/>
      <c r="W667" s="420"/>
      <c r="X667" s="420"/>
      <c r="Y667" s="420"/>
      <c r="Z667" s="420"/>
      <c r="AA667" s="420"/>
      <c r="AB667" s="420"/>
      <c r="AC667" s="420"/>
    </row>
    <row r="668" spans="2:29">
      <c r="B668" s="420"/>
      <c r="C668" s="420"/>
      <c r="D668" s="420"/>
      <c r="E668" s="420"/>
      <c r="F668" s="421"/>
      <c r="G668" s="421"/>
      <c r="H668" s="420"/>
      <c r="I668" s="420"/>
      <c r="J668" s="420"/>
      <c r="K668" s="420"/>
      <c r="L668" s="420"/>
      <c r="M668" s="420"/>
      <c r="N668" s="420"/>
      <c r="O668" s="420"/>
      <c r="P668" s="420"/>
      <c r="Q668" s="420"/>
      <c r="R668" s="420"/>
      <c r="S668" s="420"/>
      <c r="T668" s="420"/>
      <c r="U668" s="420"/>
      <c r="V668" s="420"/>
      <c r="W668" s="420"/>
      <c r="X668" s="420"/>
      <c r="Y668" s="420"/>
      <c r="Z668" s="420"/>
      <c r="AA668" s="420"/>
      <c r="AB668" s="420"/>
      <c r="AC668" s="420"/>
    </row>
    <row r="669" spans="2:29">
      <c r="B669" s="420"/>
      <c r="C669" s="420"/>
      <c r="D669" s="420"/>
      <c r="E669" s="420"/>
      <c r="F669" s="421"/>
      <c r="G669" s="421"/>
      <c r="H669" s="420"/>
      <c r="I669" s="420"/>
      <c r="J669" s="420"/>
      <c r="K669" s="420"/>
      <c r="L669" s="420"/>
      <c r="M669" s="420"/>
      <c r="N669" s="420"/>
      <c r="O669" s="420"/>
      <c r="P669" s="420"/>
      <c r="Q669" s="420"/>
      <c r="R669" s="420"/>
      <c r="S669" s="420"/>
      <c r="T669" s="420"/>
      <c r="U669" s="420"/>
      <c r="V669" s="420"/>
      <c r="W669" s="420"/>
      <c r="X669" s="420"/>
      <c r="Y669" s="420"/>
      <c r="Z669" s="420"/>
      <c r="AA669" s="420"/>
      <c r="AB669" s="420"/>
      <c r="AC669" s="420"/>
    </row>
    <row r="670" spans="2:29">
      <c r="B670" s="420"/>
      <c r="C670" s="420"/>
      <c r="D670" s="420"/>
      <c r="E670" s="420"/>
      <c r="F670" s="421"/>
      <c r="G670" s="421"/>
      <c r="H670" s="420"/>
      <c r="I670" s="420"/>
      <c r="J670" s="420"/>
      <c r="K670" s="420"/>
      <c r="L670" s="420"/>
      <c r="M670" s="420"/>
      <c r="N670" s="420"/>
      <c r="O670" s="420"/>
      <c r="P670" s="420"/>
      <c r="Q670" s="420"/>
      <c r="R670" s="420"/>
      <c r="S670" s="420"/>
      <c r="T670" s="420"/>
      <c r="U670" s="420"/>
      <c r="V670" s="420"/>
      <c r="W670" s="420"/>
      <c r="X670" s="420"/>
      <c r="Y670" s="420"/>
      <c r="Z670" s="420"/>
      <c r="AA670" s="420"/>
      <c r="AB670" s="420"/>
      <c r="AC670" s="420"/>
    </row>
    <row r="671" spans="2:29">
      <c r="B671" s="420"/>
      <c r="C671" s="420"/>
      <c r="D671" s="420"/>
      <c r="E671" s="420"/>
      <c r="F671" s="421"/>
      <c r="G671" s="421"/>
      <c r="H671" s="420"/>
      <c r="I671" s="420"/>
      <c r="J671" s="420"/>
      <c r="K671" s="420"/>
      <c r="L671" s="420"/>
      <c r="M671" s="420"/>
      <c r="N671" s="420"/>
      <c r="O671" s="420"/>
      <c r="P671" s="420"/>
      <c r="Q671" s="420"/>
      <c r="R671" s="420"/>
      <c r="S671" s="420"/>
      <c r="T671" s="420"/>
      <c r="U671" s="420"/>
      <c r="V671" s="420"/>
      <c r="W671" s="420"/>
      <c r="X671" s="420"/>
      <c r="Y671" s="420"/>
      <c r="Z671" s="420"/>
      <c r="AA671" s="420"/>
      <c r="AB671" s="420"/>
      <c r="AC671" s="420"/>
    </row>
    <row r="672" spans="2:29">
      <c r="B672" s="420"/>
      <c r="C672" s="420"/>
      <c r="D672" s="420"/>
      <c r="E672" s="420"/>
      <c r="F672" s="421"/>
      <c r="G672" s="421"/>
      <c r="H672" s="420"/>
      <c r="I672" s="420"/>
      <c r="J672" s="420"/>
      <c r="K672" s="420"/>
      <c r="L672" s="420"/>
      <c r="M672" s="420"/>
      <c r="N672" s="420"/>
      <c r="O672" s="420"/>
      <c r="P672" s="420"/>
      <c r="Q672" s="420"/>
      <c r="R672" s="420"/>
      <c r="S672" s="420"/>
      <c r="T672" s="420"/>
      <c r="U672" s="420"/>
      <c r="V672" s="420"/>
      <c r="W672" s="420"/>
      <c r="X672" s="420"/>
      <c r="Y672" s="420"/>
      <c r="Z672" s="420"/>
      <c r="AA672" s="420"/>
      <c r="AB672" s="420"/>
      <c r="AC672" s="420"/>
    </row>
    <row r="673" spans="2:29">
      <c r="B673" s="420"/>
      <c r="C673" s="420"/>
      <c r="D673" s="420"/>
      <c r="E673" s="420"/>
      <c r="F673" s="421"/>
      <c r="G673" s="421"/>
      <c r="H673" s="420"/>
      <c r="I673" s="420"/>
      <c r="J673" s="420"/>
      <c r="K673" s="420"/>
      <c r="L673" s="420"/>
      <c r="M673" s="420"/>
      <c r="N673" s="420"/>
      <c r="O673" s="420"/>
      <c r="P673" s="420"/>
      <c r="Q673" s="420"/>
      <c r="R673" s="420"/>
      <c r="S673" s="420"/>
      <c r="T673" s="420"/>
      <c r="U673" s="420"/>
      <c r="V673" s="420"/>
      <c r="W673" s="420"/>
      <c r="X673" s="420"/>
      <c r="Y673" s="420"/>
      <c r="Z673" s="420"/>
      <c r="AA673" s="420"/>
      <c r="AB673" s="420"/>
      <c r="AC673" s="420"/>
    </row>
    <row r="674" spans="2:29">
      <c r="B674" s="420"/>
      <c r="C674" s="420"/>
      <c r="D674" s="420"/>
      <c r="E674" s="420"/>
      <c r="F674" s="421"/>
      <c r="G674" s="421"/>
      <c r="H674" s="420"/>
      <c r="I674" s="420"/>
      <c r="J674" s="420"/>
      <c r="K674" s="420"/>
      <c r="L674" s="420"/>
      <c r="M674" s="420"/>
      <c r="N674" s="420"/>
      <c r="O674" s="420"/>
      <c r="P674" s="420"/>
      <c r="Q674" s="420"/>
      <c r="R674" s="420"/>
      <c r="S674" s="420"/>
      <c r="T674" s="420"/>
      <c r="U674" s="420"/>
      <c r="V674" s="420"/>
      <c r="W674" s="420"/>
      <c r="X674" s="420"/>
      <c r="Y674" s="420"/>
      <c r="Z674" s="420"/>
      <c r="AA674" s="420"/>
      <c r="AB674" s="420"/>
      <c r="AC674" s="420"/>
    </row>
    <row r="675" spans="2:29">
      <c r="B675" s="420"/>
      <c r="C675" s="420"/>
      <c r="D675" s="420"/>
      <c r="E675" s="420"/>
      <c r="F675" s="421"/>
      <c r="G675" s="421"/>
      <c r="H675" s="420"/>
      <c r="I675" s="420"/>
      <c r="J675" s="420"/>
      <c r="K675" s="420"/>
      <c r="L675" s="420"/>
      <c r="M675" s="420"/>
      <c r="N675" s="420"/>
      <c r="O675" s="420"/>
      <c r="P675" s="420"/>
      <c r="Q675" s="420"/>
      <c r="R675" s="420"/>
      <c r="S675" s="420"/>
      <c r="T675" s="420"/>
      <c r="U675" s="420"/>
      <c r="V675" s="420"/>
      <c r="W675" s="420"/>
      <c r="X675" s="420"/>
      <c r="Y675" s="420"/>
      <c r="Z675" s="420"/>
      <c r="AA675" s="420"/>
      <c r="AB675" s="420"/>
      <c r="AC675" s="420"/>
    </row>
    <row r="676" spans="2:29">
      <c r="B676" s="420"/>
      <c r="C676" s="420"/>
      <c r="D676" s="420"/>
      <c r="E676" s="420"/>
      <c r="F676" s="421"/>
      <c r="G676" s="421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  <c r="R676" s="420"/>
      <c r="S676" s="420"/>
      <c r="T676" s="420"/>
      <c r="U676" s="420"/>
      <c r="V676" s="420"/>
      <c r="W676" s="420"/>
      <c r="X676" s="420"/>
      <c r="Y676" s="420"/>
      <c r="Z676" s="420"/>
      <c r="AA676" s="420"/>
      <c r="AB676" s="420"/>
      <c r="AC676" s="420"/>
    </row>
    <row r="677" spans="2:29">
      <c r="B677" s="420"/>
      <c r="C677" s="420"/>
      <c r="D677" s="420"/>
      <c r="E677" s="420"/>
      <c r="F677" s="421"/>
      <c r="G677" s="421"/>
      <c r="H677" s="420"/>
      <c r="I677" s="420"/>
      <c r="J677" s="420"/>
      <c r="K677" s="420"/>
      <c r="L677" s="420"/>
      <c r="M677" s="420"/>
      <c r="N677" s="420"/>
      <c r="O677" s="420"/>
      <c r="P677" s="420"/>
      <c r="Q677" s="420"/>
      <c r="R677" s="420"/>
      <c r="S677" s="420"/>
      <c r="T677" s="420"/>
      <c r="U677" s="420"/>
      <c r="V677" s="420"/>
      <c r="W677" s="420"/>
      <c r="X677" s="420"/>
      <c r="Y677" s="420"/>
      <c r="Z677" s="420"/>
      <c r="AA677" s="420"/>
      <c r="AB677" s="420"/>
      <c r="AC677" s="420"/>
    </row>
    <row r="678" spans="2:29">
      <c r="B678" s="420"/>
      <c r="C678" s="420"/>
      <c r="D678" s="420"/>
      <c r="E678" s="420"/>
      <c r="F678" s="421"/>
      <c r="G678" s="421"/>
      <c r="H678" s="420"/>
      <c r="I678" s="420"/>
      <c r="J678" s="420"/>
      <c r="K678" s="420"/>
      <c r="L678" s="420"/>
      <c r="M678" s="420"/>
      <c r="N678" s="420"/>
      <c r="O678" s="420"/>
      <c r="P678" s="420"/>
      <c r="Q678" s="420"/>
      <c r="R678" s="420"/>
      <c r="S678" s="420"/>
      <c r="T678" s="420"/>
      <c r="U678" s="420"/>
      <c r="V678" s="420"/>
      <c r="W678" s="420"/>
      <c r="X678" s="420"/>
      <c r="Y678" s="420"/>
      <c r="Z678" s="420"/>
      <c r="AA678" s="420"/>
      <c r="AB678" s="420"/>
      <c r="AC678" s="420"/>
    </row>
    <row r="679" spans="2:29">
      <c r="B679" s="420"/>
      <c r="C679" s="420"/>
      <c r="D679" s="420"/>
      <c r="E679" s="420"/>
      <c r="F679" s="421"/>
      <c r="G679" s="421"/>
      <c r="H679" s="420"/>
      <c r="I679" s="420"/>
      <c r="J679" s="420"/>
      <c r="K679" s="420"/>
      <c r="L679" s="420"/>
      <c r="M679" s="420"/>
      <c r="N679" s="420"/>
      <c r="O679" s="420"/>
      <c r="P679" s="420"/>
      <c r="Q679" s="420"/>
      <c r="R679" s="420"/>
      <c r="S679" s="420"/>
      <c r="T679" s="420"/>
      <c r="U679" s="420"/>
      <c r="V679" s="420"/>
      <c r="W679" s="420"/>
      <c r="X679" s="420"/>
      <c r="Y679" s="420"/>
      <c r="Z679" s="420"/>
      <c r="AA679" s="420"/>
      <c r="AB679" s="420"/>
      <c r="AC679" s="420"/>
    </row>
    <row r="680" spans="2:29">
      <c r="B680" s="420"/>
      <c r="C680" s="420"/>
      <c r="D680" s="420"/>
      <c r="E680" s="420"/>
      <c r="F680" s="421"/>
      <c r="G680" s="421"/>
      <c r="H680" s="420"/>
      <c r="I680" s="420"/>
      <c r="J680" s="420"/>
      <c r="K680" s="420"/>
      <c r="L680" s="420"/>
      <c r="M680" s="420"/>
      <c r="N680" s="420"/>
      <c r="O680" s="420"/>
      <c r="P680" s="420"/>
      <c r="Q680" s="420"/>
      <c r="R680" s="420"/>
      <c r="S680" s="420"/>
      <c r="T680" s="420"/>
      <c r="U680" s="420"/>
      <c r="V680" s="420"/>
      <c r="W680" s="420"/>
      <c r="X680" s="420"/>
      <c r="Y680" s="420"/>
      <c r="Z680" s="420"/>
      <c r="AA680" s="420"/>
      <c r="AB680" s="420"/>
      <c r="AC680" s="420"/>
    </row>
    <row r="681" spans="2:29">
      <c r="B681" s="420"/>
      <c r="C681" s="420"/>
      <c r="D681" s="420"/>
      <c r="E681" s="420"/>
      <c r="F681" s="421"/>
      <c r="G681" s="421"/>
      <c r="H681" s="420"/>
      <c r="I681" s="420"/>
      <c r="J681" s="420"/>
      <c r="K681" s="420"/>
      <c r="L681" s="420"/>
      <c r="M681" s="420"/>
      <c r="N681" s="420"/>
      <c r="O681" s="420"/>
      <c r="P681" s="420"/>
      <c r="Q681" s="420"/>
      <c r="R681" s="420"/>
      <c r="S681" s="420"/>
      <c r="T681" s="420"/>
      <c r="U681" s="420"/>
      <c r="V681" s="420"/>
      <c r="W681" s="420"/>
      <c r="X681" s="420"/>
      <c r="Y681" s="420"/>
      <c r="Z681" s="420"/>
      <c r="AA681" s="420"/>
      <c r="AB681" s="420"/>
      <c r="AC681" s="420"/>
    </row>
    <row r="682" spans="2:29">
      <c r="B682" s="420"/>
      <c r="C682" s="420"/>
      <c r="D682" s="420"/>
      <c r="E682" s="420"/>
      <c r="F682" s="421"/>
      <c r="G682" s="421"/>
      <c r="H682" s="420"/>
      <c r="I682" s="420"/>
      <c r="J682" s="420"/>
      <c r="K682" s="420"/>
      <c r="L682" s="420"/>
      <c r="M682" s="420"/>
      <c r="N682" s="420"/>
      <c r="O682" s="420"/>
      <c r="P682" s="420"/>
      <c r="Q682" s="420"/>
      <c r="R682" s="420"/>
      <c r="S682" s="420"/>
      <c r="T682" s="420"/>
      <c r="U682" s="420"/>
      <c r="V682" s="420"/>
      <c r="W682" s="420"/>
      <c r="X682" s="420"/>
      <c r="Y682" s="420"/>
      <c r="Z682" s="420"/>
      <c r="AA682" s="420"/>
      <c r="AB682" s="420"/>
      <c r="AC682" s="420"/>
    </row>
    <row r="683" spans="2:29">
      <c r="B683" s="420"/>
      <c r="C683" s="420"/>
      <c r="D683" s="420"/>
      <c r="E683" s="420"/>
      <c r="F683" s="421"/>
      <c r="G683" s="421"/>
      <c r="H683" s="420"/>
      <c r="I683" s="420"/>
      <c r="J683" s="420"/>
      <c r="K683" s="420"/>
      <c r="L683" s="420"/>
      <c r="M683" s="420"/>
      <c r="N683" s="420"/>
      <c r="O683" s="420"/>
      <c r="P683" s="420"/>
      <c r="Q683" s="420"/>
      <c r="R683" s="420"/>
      <c r="S683" s="420"/>
      <c r="T683" s="420"/>
      <c r="U683" s="420"/>
      <c r="V683" s="420"/>
      <c r="W683" s="420"/>
      <c r="X683" s="420"/>
      <c r="Y683" s="420"/>
      <c r="Z683" s="420"/>
      <c r="AA683" s="420"/>
      <c r="AB683" s="420"/>
      <c r="AC683" s="420"/>
    </row>
    <row r="684" spans="2:29">
      <c r="B684" s="420"/>
      <c r="C684" s="420"/>
      <c r="D684" s="420"/>
      <c r="E684" s="420"/>
      <c r="F684" s="421"/>
      <c r="G684" s="421"/>
      <c r="H684" s="420"/>
      <c r="I684" s="420"/>
      <c r="J684" s="420"/>
      <c r="K684" s="420"/>
      <c r="L684" s="420"/>
      <c r="M684" s="420"/>
      <c r="N684" s="420"/>
      <c r="O684" s="420"/>
      <c r="P684" s="420"/>
      <c r="Q684" s="420"/>
      <c r="R684" s="420"/>
      <c r="S684" s="420"/>
      <c r="T684" s="420"/>
      <c r="U684" s="420"/>
      <c r="V684" s="420"/>
      <c r="W684" s="420"/>
      <c r="X684" s="420"/>
      <c r="Y684" s="420"/>
      <c r="Z684" s="420"/>
      <c r="AA684" s="420"/>
      <c r="AB684" s="420"/>
      <c r="AC684" s="420"/>
    </row>
    <row r="685" spans="2:29">
      <c r="B685" s="420"/>
      <c r="C685" s="420"/>
      <c r="D685" s="420"/>
      <c r="E685" s="420"/>
      <c r="F685" s="421"/>
      <c r="G685" s="421"/>
      <c r="H685" s="420"/>
      <c r="I685" s="420"/>
      <c r="J685" s="420"/>
      <c r="K685" s="420"/>
      <c r="L685" s="420"/>
      <c r="M685" s="420"/>
      <c r="N685" s="420"/>
      <c r="O685" s="420"/>
      <c r="P685" s="420"/>
      <c r="Q685" s="420"/>
      <c r="R685" s="420"/>
      <c r="S685" s="420"/>
      <c r="T685" s="420"/>
      <c r="U685" s="420"/>
      <c r="V685" s="420"/>
      <c r="W685" s="420"/>
      <c r="X685" s="420"/>
      <c r="Y685" s="420"/>
      <c r="Z685" s="420"/>
      <c r="AA685" s="420"/>
      <c r="AB685" s="420"/>
      <c r="AC685" s="420"/>
    </row>
    <row r="686" spans="2:29">
      <c r="B686" s="420"/>
      <c r="C686" s="420"/>
      <c r="D686" s="420"/>
      <c r="E686" s="420"/>
      <c r="F686" s="421"/>
      <c r="G686" s="421"/>
      <c r="H686" s="420"/>
      <c r="I686" s="420"/>
      <c r="J686" s="420"/>
      <c r="K686" s="420"/>
      <c r="L686" s="420"/>
      <c r="M686" s="420"/>
      <c r="N686" s="420"/>
      <c r="O686" s="420"/>
      <c r="P686" s="420"/>
      <c r="Q686" s="420"/>
      <c r="R686" s="420"/>
      <c r="S686" s="420"/>
      <c r="T686" s="420"/>
      <c r="U686" s="420"/>
      <c r="V686" s="420"/>
      <c r="W686" s="420"/>
      <c r="X686" s="420"/>
      <c r="Y686" s="420"/>
      <c r="Z686" s="420"/>
      <c r="AA686" s="420"/>
      <c r="AB686" s="420"/>
      <c r="AC686" s="420"/>
    </row>
    <row r="687" spans="2:29">
      <c r="B687" s="420"/>
      <c r="C687" s="420"/>
      <c r="D687" s="420"/>
      <c r="E687" s="420"/>
      <c r="F687" s="421"/>
      <c r="G687" s="421"/>
      <c r="H687" s="420"/>
      <c r="I687" s="420"/>
      <c r="J687" s="420"/>
      <c r="K687" s="420"/>
      <c r="L687" s="420"/>
      <c r="M687" s="420"/>
      <c r="N687" s="420"/>
      <c r="O687" s="420"/>
      <c r="P687" s="420"/>
      <c r="Q687" s="420"/>
      <c r="R687" s="420"/>
      <c r="S687" s="420"/>
      <c r="T687" s="420"/>
      <c r="U687" s="420"/>
      <c r="V687" s="420"/>
      <c r="W687" s="420"/>
      <c r="X687" s="420"/>
      <c r="Y687" s="420"/>
      <c r="Z687" s="420"/>
      <c r="AA687" s="420"/>
      <c r="AB687" s="420"/>
      <c r="AC687" s="420"/>
    </row>
    <row r="688" spans="2:29">
      <c r="B688" s="420"/>
      <c r="C688" s="420"/>
      <c r="D688" s="420"/>
      <c r="E688" s="420"/>
      <c r="F688" s="421"/>
      <c r="G688" s="421"/>
      <c r="H688" s="420"/>
      <c r="I688" s="420"/>
      <c r="J688" s="420"/>
      <c r="K688" s="420"/>
      <c r="L688" s="420"/>
      <c r="M688" s="420"/>
      <c r="N688" s="420"/>
      <c r="O688" s="420"/>
      <c r="P688" s="420"/>
      <c r="Q688" s="420"/>
      <c r="R688" s="420"/>
      <c r="S688" s="420"/>
      <c r="T688" s="420"/>
      <c r="U688" s="420"/>
      <c r="V688" s="420"/>
      <c r="W688" s="420"/>
      <c r="X688" s="420"/>
      <c r="Y688" s="420"/>
      <c r="Z688" s="420"/>
      <c r="AA688" s="420"/>
      <c r="AB688" s="420"/>
      <c r="AC688" s="420"/>
    </row>
    <row r="689" spans="2:29">
      <c r="B689" s="420"/>
      <c r="C689" s="420"/>
      <c r="D689" s="420"/>
      <c r="E689" s="420"/>
      <c r="F689" s="421"/>
      <c r="G689" s="421"/>
      <c r="H689" s="420"/>
      <c r="I689" s="420"/>
      <c r="J689" s="420"/>
      <c r="K689" s="420"/>
      <c r="L689" s="420"/>
      <c r="M689" s="420"/>
      <c r="N689" s="420"/>
      <c r="O689" s="420"/>
      <c r="P689" s="420"/>
      <c r="Q689" s="420"/>
      <c r="R689" s="420"/>
      <c r="S689" s="420"/>
      <c r="T689" s="420"/>
      <c r="U689" s="420"/>
      <c r="V689" s="420"/>
      <c r="W689" s="420"/>
      <c r="X689" s="420"/>
      <c r="Y689" s="420"/>
      <c r="Z689" s="420"/>
      <c r="AA689" s="420"/>
      <c r="AB689" s="420"/>
      <c r="AC689" s="420"/>
    </row>
    <row r="690" spans="2:29">
      <c r="B690" s="420"/>
      <c r="C690" s="420"/>
      <c r="D690" s="420"/>
      <c r="E690" s="420"/>
      <c r="F690" s="421"/>
      <c r="G690" s="421"/>
      <c r="H690" s="420"/>
      <c r="I690" s="420"/>
      <c r="J690" s="420"/>
      <c r="K690" s="420"/>
      <c r="L690" s="420"/>
      <c r="M690" s="420"/>
      <c r="N690" s="420"/>
      <c r="O690" s="420"/>
      <c r="P690" s="420"/>
      <c r="Q690" s="420"/>
      <c r="R690" s="420"/>
      <c r="S690" s="420"/>
      <c r="T690" s="420"/>
      <c r="U690" s="420"/>
      <c r="V690" s="420"/>
      <c r="W690" s="420"/>
      <c r="X690" s="420"/>
      <c r="Y690" s="420"/>
      <c r="Z690" s="420"/>
      <c r="AA690" s="420"/>
      <c r="AB690" s="420"/>
      <c r="AC690" s="420"/>
    </row>
    <row r="691" spans="2:29">
      <c r="B691" s="420"/>
      <c r="C691" s="420"/>
      <c r="D691" s="420"/>
      <c r="E691" s="420"/>
      <c r="F691" s="421"/>
      <c r="G691" s="421"/>
      <c r="H691" s="420"/>
      <c r="I691" s="420"/>
      <c r="J691" s="420"/>
      <c r="K691" s="420"/>
      <c r="L691" s="420"/>
      <c r="M691" s="420"/>
      <c r="N691" s="420"/>
      <c r="O691" s="420"/>
      <c r="P691" s="420"/>
      <c r="Q691" s="420"/>
      <c r="R691" s="420"/>
      <c r="S691" s="420"/>
      <c r="T691" s="420"/>
      <c r="U691" s="420"/>
      <c r="V691" s="420"/>
      <c r="W691" s="420"/>
      <c r="X691" s="420"/>
      <c r="Y691" s="420"/>
      <c r="Z691" s="420"/>
      <c r="AA691" s="420"/>
      <c r="AB691" s="420"/>
      <c r="AC691" s="420"/>
    </row>
    <row r="692" spans="2:29">
      <c r="B692" s="420"/>
      <c r="C692" s="420"/>
      <c r="D692" s="420"/>
      <c r="E692" s="420"/>
      <c r="F692" s="421"/>
      <c r="G692" s="421"/>
      <c r="H692" s="420"/>
      <c r="I692" s="420"/>
      <c r="J692" s="420"/>
      <c r="K692" s="420"/>
      <c r="L692" s="420"/>
      <c r="M692" s="420"/>
      <c r="N692" s="420"/>
      <c r="O692" s="420"/>
      <c r="P692" s="420"/>
      <c r="Q692" s="420"/>
      <c r="R692" s="420"/>
      <c r="S692" s="420"/>
      <c r="T692" s="420"/>
      <c r="U692" s="420"/>
      <c r="V692" s="420"/>
      <c r="W692" s="420"/>
      <c r="X692" s="420"/>
      <c r="Y692" s="420"/>
      <c r="Z692" s="420"/>
      <c r="AA692" s="420"/>
      <c r="AB692" s="420"/>
      <c r="AC692" s="420"/>
    </row>
    <row r="693" spans="2:29">
      <c r="B693" s="420"/>
      <c r="C693" s="420"/>
      <c r="D693" s="420"/>
      <c r="E693" s="420"/>
      <c r="F693" s="421"/>
      <c r="G693" s="421"/>
      <c r="H693" s="420"/>
      <c r="I693" s="420"/>
      <c r="J693" s="420"/>
      <c r="K693" s="420"/>
      <c r="L693" s="420"/>
      <c r="M693" s="420"/>
      <c r="N693" s="420"/>
      <c r="O693" s="420"/>
      <c r="P693" s="420"/>
      <c r="Q693" s="420"/>
      <c r="R693" s="420"/>
      <c r="S693" s="420"/>
      <c r="T693" s="420"/>
      <c r="U693" s="420"/>
      <c r="V693" s="420"/>
      <c r="W693" s="420"/>
      <c r="X693" s="420"/>
      <c r="Y693" s="420"/>
      <c r="Z693" s="420"/>
      <c r="AA693" s="420"/>
      <c r="AB693" s="420"/>
      <c r="AC693" s="420"/>
    </row>
    <row r="694" spans="2:29">
      <c r="B694" s="420"/>
      <c r="C694" s="420"/>
      <c r="D694" s="420"/>
      <c r="E694" s="420"/>
      <c r="F694" s="421"/>
      <c r="G694" s="421"/>
      <c r="H694" s="420"/>
      <c r="I694" s="420"/>
      <c r="J694" s="420"/>
      <c r="K694" s="420"/>
      <c r="L694" s="420"/>
      <c r="M694" s="420"/>
      <c r="N694" s="420"/>
      <c r="O694" s="420"/>
      <c r="P694" s="420"/>
      <c r="Q694" s="420"/>
      <c r="R694" s="420"/>
      <c r="S694" s="420"/>
      <c r="T694" s="420"/>
      <c r="U694" s="420"/>
      <c r="V694" s="420"/>
      <c r="W694" s="420"/>
      <c r="X694" s="420"/>
      <c r="Y694" s="420"/>
      <c r="Z694" s="420"/>
      <c r="AA694" s="420"/>
      <c r="AB694" s="420"/>
      <c r="AC694" s="420"/>
    </row>
    <row r="695" spans="2:29">
      <c r="B695" s="420"/>
      <c r="C695" s="420"/>
      <c r="D695" s="420"/>
      <c r="E695" s="420"/>
      <c r="F695" s="421"/>
      <c r="G695" s="421"/>
      <c r="H695" s="420"/>
      <c r="I695" s="420"/>
      <c r="J695" s="420"/>
      <c r="K695" s="420"/>
      <c r="L695" s="420"/>
      <c r="M695" s="420"/>
      <c r="N695" s="420"/>
      <c r="O695" s="420"/>
      <c r="P695" s="420"/>
      <c r="Q695" s="420"/>
      <c r="R695" s="420"/>
      <c r="S695" s="420"/>
      <c r="T695" s="420"/>
      <c r="U695" s="420"/>
      <c r="V695" s="420"/>
      <c r="W695" s="420"/>
      <c r="X695" s="420"/>
      <c r="Y695" s="420"/>
      <c r="Z695" s="420"/>
      <c r="AA695" s="420"/>
      <c r="AB695" s="420"/>
      <c r="AC695" s="420"/>
    </row>
    <row r="696" spans="2:29">
      <c r="B696" s="420"/>
      <c r="C696" s="420"/>
      <c r="D696" s="420"/>
      <c r="E696" s="420"/>
      <c r="F696" s="421"/>
      <c r="G696" s="421"/>
      <c r="H696" s="420"/>
      <c r="I696" s="420"/>
      <c r="J696" s="420"/>
      <c r="K696" s="420"/>
      <c r="L696" s="420"/>
      <c r="M696" s="420"/>
      <c r="N696" s="420"/>
      <c r="O696" s="420"/>
      <c r="P696" s="420"/>
      <c r="Q696" s="420"/>
      <c r="R696" s="420"/>
      <c r="S696" s="420"/>
      <c r="T696" s="420"/>
      <c r="U696" s="420"/>
      <c r="V696" s="420"/>
      <c r="W696" s="420"/>
      <c r="X696" s="420"/>
      <c r="Y696" s="420"/>
      <c r="Z696" s="420"/>
      <c r="AA696" s="420"/>
      <c r="AB696" s="420"/>
      <c r="AC696" s="420"/>
    </row>
    <row r="697" spans="2:29">
      <c r="B697" s="420"/>
      <c r="C697" s="420"/>
      <c r="D697" s="420"/>
      <c r="E697" s="420"/>
      <c r="F697" s="421"/>
      <c r="G697" s="421"/>
      <c r="H697" s="420"/>
      <c r="I697" s="420"/>
      <c r="J697" s="420"/>
      <c r="K697" s="420"/>
      <c r="L697" s="420"/>
      <c r="M697" s="420"/>
      <c r="N697" s="420"/>
      <c r="O697" s="420"/>
      <c r="P697" s="420"/>
      <c r="Q697" s="420"/>
      <c r="R697" s="420"/>
      <c r="S697" s="420"/>
      <c r="T697" s="420"/>
      <c r="U697" s="420"/>
      <c r="V697" s="420"/>
      <c r="W697" s="420"/>
      <c r="X697" s="420"/>
      <c r="Y697" s="420"/>
      <c r="Z697" s="420"/>
      <c r="AA697" s="420"/>
      <c r="AB697" s="420"/>
      <c r="AC697" s="420"/>
    </row>
    <row r="698" spans="2:29">
      <c r="B698" s="420"/>
      <c r="C698" s="420"/>
      <c r="D698" s="420"/>
      <c r="E698" s="420"/>
      <c r="F698" s="421"/>
      <c r="G698" s="421"/>
      <c r="H698" s="420"/>
      <c r="I698" s="420"/>
      <c r="J698" s="420"/>
      <c r="K698" s="420"/>
      <c r="L698" s="420"/>
      <c r="M698" s="420"/>
      <c r="N698" s="420"/>
      <c r="O698" s="420"/>
      <c r="P698" s="420"/>
      <c r="Q698" s="420"/>
      <c r="R698" s="420"/>
      <c r="S698" s="420"/>
      <c r="T698" s="420"/>
      <c r="U698" s="420"/>
      <c r="V698" s="420"/>
      <c r="W698" s="420"/>
      <c r="X698" s="420"/>
      <c r="Y698" s="420"/>
      <c r="Z698" s="420"/>
      <c r="AA698" s="420"/>
      <c r="AB698" s="420"/>
      <c r="AC698" s="420"/>
    </row>
    <row r="699" spans="2:29">
      <c r="B699" s="420"/>
      <c r="C699" s="420"/>
      <c r="D699" s="420"/>
      <c r="E699" s="420"/>
      <c r="F699" s="421"/>
      <c r="G699" s="421"/>
      <c r="H699" s="420"/>
      <c r="I699" s="420"/>
      <c r="J699" s="420"/>
      <c r="K699" s="420"/>
      <c r="L699" s="420"/>
      <c r="M699" s="420"/>
      <c r="N699" s="420"/>
      <c r="O699" s="420"/>
      <c r="P699" s="420"/>
      <c r="Q699" s="420"/>
      <c r="R699" s="420"/>
      <c r="S699" s="420"/>
      <c r="T699" s="420"/>
      <c r="U699" s="420"/>
      <c r="V699" s="420"/>
      <c r="W699" s="420"/>
      <c r="X699" s="420"/>
      <c r="Y699" s="420"/>
      <c r="Z699" s="420"/>
      <c r="AA699" s="420"/>
      <c r="AB699" s="420"/>
      <c r="AC699" s="420"/>
    </row>
    <row r="700" spans="2:29">
      <c r="B700" s="420"/>
      <c r="C700" s="420"/>
      <c r="D700" s="420"/>
      <c r="E700" s="420"/>
      <c r="F700" s="421"/>
      <c r="G700" s="421"/>
      <c r="H700" s="420"/>
      <c r="I700" s="420"/>
      <c r="J700" s="420"/>
      <c r="K700" s="420"/>
      <c r="L700" s="420"/>
      <c r="M700" s="420"/>
      <c r="N700" s="420"/>
      <c r="O700" s="420"/>
      <c r="P700" s="420"/>
      <c r="Q700" s="420"/>
      <c r="R700" s="420"/>
      <c r="S700" s="420"/>
      <c r="T700" s="420"/>
      <c r="U700" s="420"/>
      <c r="V700" s="420"/>
      <c r="W700" s="420"/>
      <c r="X700" s="420"/>
      <c r="Y700" s="420"/>
      <c r="Z700" s="420"/>
      <c r="AA700" s="420"/>
      <c r="AB700" s="420"/>
      <c r="AC700" s="420"/>
    </row>
    <row r="701" spans="2:29">
      <c r="B701" s="420"/>
      <c r="C701" s="420"/>
      <c r="D701" s="420"/>
      <c r="E701" s="420"/>
      <c r="F701" s="421"/>
      <c r="G701" s="421"/>
      <c r="H701" s="420"/>
      <c r="I701" s="420"/>
      <c r="J701" s="420"/>
      <c r="K701" s="420"/>
      <c r="L701" s="420"/>
      <c r="M701" s="420"/>
      <c r="N701" s="420"/>
      <c r="O701" s="420"/>
      <c r="P701" s="420"/>
      <c r="Q701" s="420"/>
      <c r="R701" s="420"/>
      <c r="S701" s="420"/>
      <c r="T701" s="420"/>
      <c r="U701" s="420"/>
      <c r="V701" s="420"/>
      <c r="W701" s="420"/>
      <c r="X701" s="420"/>
      <c r="Y701" s="420"/>
      <c r="Z701" s="420"/>
      <c r="AA701" s="420"/>
      <c r="AB701" s="420"/>
      <c r="AC701" s="420"/>
    </row>
    <row r="702" spans="2:29">
      <c r="B702" s="420"/>
      <c r="C702" s="420"/>
      <c r="D702" s="420"/>
      <c r="E702" s="420"/>
      <c r="F702" s="421"/>
      <c r="G702" s="421"/>
      <c r="H702" s="420"/>
      <c r="I702" s="420"/>
      <c r="J702" s="420"/>
      <c r="K702" s="420"/>
      <c r="L702" s="420"/>
      <c r="M702" s="420"/>
      <c r="N702" s="420"/>
      <c r="O702" s="420"/>
      <c r="P702" s="420"/>
      <c r="Q702" s="420"/>
      <c r="R702" s="420"/>
      <c r="S702" s="420"/>
      <c r="T702" s="420"/>
      <c r="U702" s="420"/>
      <c r="V702" s="420"/>
      <c r="W702" s="420"/>
      <c r="X702" s="420"/>
      <c r="Y702" s="420"/>
      <c r="Z702" s="420"/>
      <c r="AA702" s="420"/>
      <c r="AB702" s="420"/>
      <c r="AC702" s="420"/>
    </row>
    <row r="703" spans="2:29">
      <c r="B703" s="420"/>
      <c r="C703" s="420"/>
      <c r="D703" s="420"/>
      <c r="E703" s="420"/>
      <c r="F703" s="421"/>
      <c r="G703" s="421"/>
      <c r="H703" s="420"/>
      <c r="I703" s="420"/>
      <c r="J703" s="420"/>
      <c r="K703" s="420"/>
      <c r="L703" s="420"/>
      <c r="M703" s="420"/>
      <c r="N703" s="420"/>
      <c r="O703" s="420"/>
      <c r="P703" s="420"/>
      <c r="Q703" s="420"/>
      <c r="R703" s="420"/>
      <c r="S703" s="420"/>
      <c r="T703" s="420"/>
      <c r="U703" s="420"/>
      <c r="V703" s="420"/>
      <c r="W703" s="420"/>
      <c r="X703" s="420"/>
      <c r="Y703" s="420"/>
      <c r="Z703" s="420"/>
      <c r="AA703" s="420"/>
      <c r="AB703" s="420"/>
      <c r="AC703" s="420"/>
    </row>
    <row r="704" spans="2:29">
      <c r="B704" s="420"/>
      <c r="C704" s="420"/>
      <c r="D704" s="420"/>
      <c r="E704" s="420"/>
      <c r="F704" s="421"/>
      <c r="G704" s="421"/>
      <c r="H704" s="420"/>
      <c r="I704" s="420"/>
      <c r="J704" s="420"/>
      <c r="K704" s="420"/>
      <c r="L704" s="420"/>
      <c r="M704" s="420"/>
      <c r="N704" s="420"/>
      <c r="O704" s="420"/>
      <c r="P704" s="420"/>
      <c r="Q704" s="420"/>
      <c r="R704" s="420"/>
      <c r="S704" s="420"/>
      <c r="T704" s="420"/>
      <c r="U704" s="420"/>
      <c r="V704" s="420"/>
      <c r="W704" s="420"/>
      <c r="X704" s="420"/>
      <c r="Y704" s="420"/>
      <c r="Z704" s="420"/>
      <c r="AA704" s="420"/>
      <c r="AB704" s="420"/>
      <c r="AC704" s="420"/>
    </row>
    <row r="705" spans="2:29">
      <c r="B705" s="420"/>
      <c r="C705" s="420"/>
      <c r="D705" s="420"/>
      <c r="E705" s="420"/>
      <c r="F705" s="421"/>
      <c r="G705" s="421"/>
      <c r="H705" s="420"/>
      <c r="I705" s="420"/>
      <c r="J705" s="420"/>
      <c r="K705" s="420"/>
      <c r="L705" s="420"/>
      <c r="M705" s="420"/>
      <c r="N705" s="420"/>
      <c r="O705" s="420"/>
      <c r="P705" s="420"/>
      <c r="Q705" s="420"/>
      <c r="R705" s="420"/>
      <c r="S705" s="420"/>
      <c r="T705" s="420"/>
      <c r="U705" s="420"/>
      <c r="V705" s="420"/>
      <c r="W705" s="420"/>
      <c r="X705" s="420"/>
      <c r="Y705" s="420"/>
      <c r="Z705" s="420"/>
      <c r="AA705" s="420"/>
      <c r="AB705" s="420"/>
      <c r="AC705" s="420"/>
    </row>
    <row r="706" spans="2:29">
      <c r="B706" s="420"/>
      <c r="C706" s="420"/>
      <c r="D706" s="420"/>
      <c r="E706" s="420"/>
      <c r="F706" s="421"/>
      <c r="G706" s="421"/>
      <c r="H706" s="420"/>
      <c r="I706" s="420"/>
      <c r="J706" s="420"/>
      <c r="K706" s="420"/>
      <c r="L706" s="420"/>
      <c r="M706" s="420"/>
      <c r="N706" s="420"/>
      <c r="O706" s="420"/>
      <c r="P706" s="420"/>
      <c r="Q706" s="420"/>
      <c r="R706" s="420"/>
      <c r="S706" s="420"/>
      <c r="T706" s="420"/>
      <c r="U706" s="420"/>
      <c r="V706" s="420"/>
      <c r="W706" s="420"/>
      <c r="X706" s="420"/>
      <c r="Y706" s="420"/>
      <c r="Z706" s="420"/>
      <c r="AA706" s="420"/>
      <c r="AB706" s="420"/>
      <c r="AC706" s="420"/>
    </row>
    <row r="707" spans="2:29">
      <c r="B707" s="420"/>
      <c r="C707" s="420"/>
      <c r="D707" s="420"/>
      <c r="E707" s="420"/>
      <c r="F707" s="421"/>
      <c r="G707" s="421"/>
      <c r="H707" s="420"/>
      <c r="I707" s="420"/>
      <c r="J707" s="420"/>
      <c r="K707" s="420"/>
      <c r="L707" s="420"/>
      <c r="M707" s="420"/>
      <c r="N707" s="420"/>
      <c r="O707" s="420"/>
      <c r="P707" s="420"/>
      <c r="Q707" s="420"/>
      <c r="R707" s="420"/>
      <c r="S707" s="420"/>
      <c r="T707" s="420"/>
      <c r="U707" s="420"/>
      <c r="V707" s="420"/>
      <c r="W707" s="420"/>
      <c r="X707" s="420"/>
      <c r="Y707" s="420"/>
      <c r="Z707" s="420"/>
      <c r="AA707" s="420"/>
      <c r="AB707" s="420"/>
      <c r="AC707" s="420"/>
    </row>
    <row r="708" spans="2:29">
      <c r="B708" s="420"/>
      <c r="C708" s="420"/>
      <c r="D708" s="420"/>
      <c r="E708" s="420"/>
      <c r="F708" s="421"/>
      <c r="G708" s="421"/>
      <c r="H708" s="420"/>
      <c r="I708" s="420"/>
      <c r="J708" s="420"/>
      <c r="K708" s="420"/>
      <c r="L708" s="420"/>
      <c r="M708" s="420"/>
      <c r="N708" s="420"/>
      <c r="O708" s="420"/>
      <c r="P708" s="420"/>
      <c r="Q708" s="420"/>
      <c r="R708" s="420"/>
      <c r="S708" s="420"/>
      <c r="T708" s="420"/>
      <c r="U708" s="420"/>
      <c r="V708" s="420"/>
      <c r="W708" s="420"/>
      <c r="X708" s="420"/>
      <c r="Y708" s="420"/>
      <c r="Z708" s="420"/>
      <c r="AA708" s="420"/>
      <c r="AB708" s="420"/>
      <c r="AC708" s="420"/>
    </row>
    <row r="709" spans="2:29">
      <c r="B709" s="420"/>
      <c r="C709" s="420"/>
      <c r="D709" s="420"/>
      <c r="E709" s="420"/>
      <c r="F709" s="421"/>
      <c r="G709" s="421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  <c r="R709" s="420"/>
      <c r="S709" s="420"/>
      <c r="T709" s="420"/>
      <c r="U709" s="420"/>
      <c r="V709" s="420"/>
      <c r="W709" s="420"/>
      <c r="X709" s="420"/>
      <c r="Y709" s="420"/>
      <c r="Z709" s="420"/>
      <c r="AA709" s="420"/>
      <c r="AB709" s="420"/>
      <c r="AC709" s="420"/>
    </row>
    <row r="710" spans="2:29">
      <c r="B710" s="420"/>
      <c r="C710" s="420"/>
      <c r="D710" s="420"/>
      <c r="E710" s="420"/>
      <c r="F710" s="421"/>
      <c r="G710" s="421"/>
      <c r="H710" s="420"/>
      <c r="I710" s="420"/>
      <c r="J710" s="420"/>
      <c r="K710" s="420"/>
      <c r="L710" s="420"/>
      <c r="M710" s="420"/>
      <c r="N710" s="420"/>
      <c r="O710" s="420"/>
      <c r="P710" s="420"/>
      <c r="Q710" s="420"/>
      <c r="R710" s="420"/>
      <c r="S710" s="420"/>
      <c r="T710" s="420"/>
      <c r="U710" s="420"/>
      <c r="V710" s="420"/>
      <c r="W710" s="420"/>
      <c r="X710" s="420"/>
      <c r="Y710" s="420"/>
      <c r="Z710" s="420"/>
      <c r="AA710" s="420"/>
      <c r="AB710" s="420"/>
      <c r="AC710" s="420"/>
    </row>
    <row r="711" spans="2:29">
      <c r="B711" s="420"/>
      <c r="C711" s="420"/>
      <c r="D711" s="420"/>
      <c r="E711" s="420"/>
      <c r="F711" s="421"/>
      <c r="G711" s="421"/>
      <c r="H711" s="420"/>
      <c r="I711" s="420"/>
      <c r="J711" s="420"/>
      <c r="K711" s="420"/>
      <c r="L711" s="420"/>
      <c r="M711" s="420"/>
      <c r="N711" s="420"/>
      <c r="O711" s="420"/>
      <c r="P711" s="420"/>
      <c r="Q711" s="420"/>
      <c r="R711" s="420"/>
      <c r="S711" s="420"/>
      <c r="T711" s="420"/>
      <c r="U711" s="420"/>
      <c r="V711" s="420"/>
      <c r="W711" s="420"/>
      <c r="X711" s="420"/>
      <c r="Y711" s="420"/>
      <c r="Z711" s="420"/>
      <c r="AA711" s="420"/>
      <c r="AB711" s="420"/>
      <c r="AC711" s="420"/>
    </row>
    <row r="712" spans="2:29">
      <c r="B712" s="420"/>
      <c r="C712" s="420"/>
      <c r="D712" s="420"/>
      <c r="E712" s="420"/>
      <c r="F712" s="421"/>
      <c r="G712" s="421"/>
      <c r="H712" s="420"/>
      <c r="I712" s="420"/>
      <c r="J712" s="420"/>
      <c r="K712" s="420"/>
      <c r="L712" s="420"/>
      <c r="M712" s="420"/>
      <c r="N712" s="420"/>
      <c r="O712" s="420"/>
      <c r="P712" s="420"/>
      <c r="Q712" s="420"/>
      <c r="R712" s="420"/>
      <c r="S712" s="420"/>
      <c r="T712" s="420"/>
      <c r="U712" s="420"/>
      <c r="V712" s="420"/>
      <c r="W712" s="420"/>
      <c r="X712" s="420"/>
      <c r="Y712" s="420"/>
      <c r="Z712" s="420"/>
      <c r="AA712" s="420"/>
      <c r="AB712" s="420"/>
      <c r="AC712" s="420"/>
    </row>
    <row r="713" spans="2:29">
      <c r="B713" s="420"/>
      <c r="C713" s="420"/>
      <c r="D713" s="420"/>
      <c r="E713" s="420"/>
      <c r="F713" s="421"/>
      <c r="G713" s="421"/>
      <c r="H713" s="420"/>
      <c r="I713" s="420"/>
      <c r="J713" s="420"/>
      <c r="K713" s="420"/>
      <c r="L713" s="420"/>
      <c r="M713" s="420"/>
      <c r="N713" s="420"/>
      <c r="O713" s="420"/>
      <c r="P713" s="420"/>
      <c r="Q713" s="420"/>
      <c r="R713" s="420"/>
      <c r="S713" s="420"/>
      <c r="T713" s="420"/>
      <c r="U713" s="420"/>
      <c r="V713" s="420"/>
      <c r="W713" s="420"/>
      <c r="X713" s="420"/>
      <c r="Y713" s="420"/>
      <c r="Z713" s="420"/>
      <c r="AA713" s="420"/>
      <c r="AB713" s="420"/>
      <c r="AC713" s="420"/>
    </row>
    <row r="714" spans="2:29">
      <c r="B714" s="420"/>
      <c r="C714" s="420"/>
      <c r="D714" s="420"/>
      <c r="E714" s="420"/>
      <c r="F714" s="421"/>
      <c r="G714" s="421"/>
      <c r="H714" s="420"/>
      <c r="I714" s="420"/>
      <c r="J714" s="420"/>
      <c r="K714" s="420"/>
      <c r="L714" s="420"/>
      <c r="M714" s="420"/>
      <c r="N714" s="420"/>
      <c r="O714" s="420"/>
      <c r="P714" s="420"/>
      <c r="Q714" s="420"/>
      <c r="R714" s="420"/>
      <c r="S714" s="420"/>
      <c r="T714" s="420"/>
      <c r="U714" s="420"/>
      <c r="V714" s="420"/>
      <c r="W714" s="420"/>
      <c r="X714" s="420"/>
      <c r="Y714" s="420"/>
      <c r="Z714" s="420"/>
      <c r="AA714" s="420"/>
      <c r="AB714" s="420"/>
      <c r="AC714" s="420"/>
    </row>
    <row r="715" spans="2:29">
      <c r="B715" s="420"/>
      <c r="C715" s="420"/>
      <c r="D715" s="420"/>
      <c r="E715" s="420"/>
      <c r="F715" s="421"/>
      <c r="G715" s="421"/>
      <c r="H715" s="420"/>
      <c r="I715" s="420"/>
      <c r="J715" s="420"/>
      <c r="K715" s="420"/>
      <c r="L715" s="420"/>
      <c r="M715" s="420"/>
      <c r="N715" s="420"/>
      <c r="O715" s="420"/>
      <c r="P715" s="420"/>
      <c r="Q715" s="420"/>
      <c r="R715" s="420"/>
      <c r="S715" s="420"/>
      <c r="T715" s="420"/>
      <c r="U715" s="420"/>
      <c r="V715" s="420"/>
      <c r="W715" s="420"/>
      <c r="X715" s="420"/>
      <c r="Y715" s="420"/>
      <c r="Z715" s="420"/>
      <c r="AA715" s="420"/>
      <c r="AB715" s="420"/>
      <c r="AC715" s="420"/>
    </row>
    <row r="716" spans="2:29">
      <c r="B716" s="420"/>
      <c r="C716" s="420"/>
      <c r="D716" s="420"/>
      <c r="E716" s="420"/>
      <c r="F716" s="421"/>
      <c r="G716" s="421"/>
      <c r="H716" s="420"/>
      <c r="I716" s="420"/>
      <c r="J716" s="420"/>
      <c r="K716" s="420"/>
      <c r="L716" s="420"/>
      <c r="M716" s="420"/>
      <c r="N716" s="420"/>
      <c r="O716" s="420"/>
      <c r="P716" s="420"/>
      <c r="Q716" s="420"/>
      <c r="R716" s="420"/>
      <c r="S716" s="420"/>
      <c r="T716" s="420"/>
      <c r="U716" s="420"/>
      <c r="V716" s="420"/>
      <c r="W716" s="420"/>
      <c r="X716" s="420"/>
      <c r="Y716" s="420"/>
      <c r="Z716" s="420"/>
      <c r="AA716" s="420"/>
      <c r="AB716" s="420"/>
      <c r="AC716" s="420"/>
    </row>
    <row r="717" spans="2:29">
      <c r="B717" s="420"/>
      <c r="C717" s="420"/>
      <c r="D717" s="420"/>
      <c r="E717" s="420"/>
      <c r="F717" s="421"/>
      <c r="G717" s="421"/>
      <c r="H717" s="420"/>
      <c r="I717" s="420"/>
      <c r="J717" s="420"/>
      <c r="K717" s="420"/>
      <c r="L717" s="420"/>
      <c r="M717" s="420"/>
      <c r="N717" s="420"/>
      <c r="O717" s="420"/>
      <c r="P717" s="420"/>
      <c r="Q717" s="420"/>
      <c r="R717" s="420"/>
      <c r="S717" s="420"/>
      <c r="T717" s="420"/>
      <c r="U717" s="420"/>
      <c r="V717" s="420"/>
      <c r="W717" s="420"/>
      <c r="X717" s="420"/>
      <c r="Y717" s="420"/>
      <c r="Z717" s="420"/>
      <c r="AA717" s="420"/>
      <c r="AB717" s="420"/>
      <c r="AC717" s="420"/>
    </row>
    <row r="718" spans="2:29">
      <c r="B718" s="420"/>
      <c r="C718" s="420"/>
      <c r="D718" s="420"/>
      <c r="E718" s="420"/>
      <c r="F718" s="421"/>
      <c r="G718" s="421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  <c r="R718" s="420"/>
      <c r="S718" s="420"/>
      <c r="T718" s="420"/>
      <c r="U718" s="420"/>
      <c r="V718" s="420"/>
      <c r="W718" s="420"/>
      <c r="X718" s="420"/>
      <c r="Y718" s="420"/>
      <c r="Z718" s="420"/>
      <c r="AA718" s="420"/>
      <c r="AB718" s="420"/>
      <c r="AC718" s="420"/>
    </row>
    <row r="719" spans="2:29">
      <c r="B719" s="420"/>
      <c r="C719" s="420"/>
      <c r="D719" s="420"/>
      <c r="E719" s="420"/>
      <c r="F719" s="421"/>
      <c r="G719" s="421"/>
      <c r="H719" s="420"/>
      <c r="I719" s="420"/>
      <c r="J719" s="420"/>
      <c r="K719" s="420"/>
      <c r="L719" s="420"/>
      <c r="M719" s="420"/>
      <c r="N719" s="420"/>
      <c r="O719" s="420"/>
      <c r="P719" s="420"/>
      <c r="Q719" s="420"/>
      <c r="R719" s="420"/>
      <c r="S719" s="420"/>
      <c r="T719" s="420"/>
      <c r="U719" s="420"/>
      <c r="V719" s="420"/>
      <c r="W719" s="420"/>
      <c r="X719" s="420"/>
      <c r="Y719" s="420"/>
      <c r="Z719" s="420"/>
      <c r="AA719" s="420"/>
      <c r="AB719" s="420"/>
      <c r="AC719" s="420"/>
    </row>
    <row r="720" spans="2:29">
      <c r="B720" s="420"/>
      <c r="C720" s="420"/>
      <c r="D720" s="420"/>
      <c r="E720" s="420"/>
      <c r="F720" s="421"/>
      <c r="G720" s="421"/>
      <c r="H720" s="420"/>
      <c r="I720" s="420"/>
      <c r="J720" s="420"/>
      <c r="K720" s="420"/>
      <c r="L720" s="420"/>
      <c r="M720" s="420"/>
      <c r="N720" s="420"/>
      <c r="O720" s="420"/>
      <c r="P720" s="420"/>
      <c r="Q720" s="420"/>
      <c r="R720" s="420"/>
      <c r="S720" s="420"/>
      <c r="T720" s="420"/>
      <c r="U720" s="420"/>
      <c r="V720" s="420"/>
      <c r="W720" s="420"/>
      <c r="X720" s="420"/>
      <c r="Y720" s="420"/>
      <c r="Z720" s="420"/>
      <c r="AA720" s="420"/>
      <c r="AB720" s="420"/>
      <c r="AC720" s="420"/>
    </row>
    <row r="721" spans="2:29">
      <c r="B721" s="420"/>
      <c r="C721" s="420"/>
      <c r="D721" s="420"/>
      <c r="E721" s="420"/>
      <c r="F721" s="421"/>
      <c r="G721" s="421"/>
      <c r="H721" s="420"/>
      <c r="I721" s="420"/>
      <c r="J721" s="420"/>
      <c r="K721" s="420"/>
      <c r="L721" s="420"/>
      <c r="M721" s="420"/>
      <c r="N721" s="420"/>
      <c r="O721" s="420"/>
      <c r="P721" s="420"/>
      <c r="Q721" s="420"/>
      <c r="R721" s="420"/>
      <c r="S721" s="420"/>
      <c r="T721" s="420"/>
      <c r="U721" s="420"/>
      <c r="V721" s="420"/>
      <c r="W721" s="420"/>
      <c r="X721" s="420"/>
      <c r="Y721" s="420"/>
      <c r="Z721" s="420"/>
      <c r="AA721" s="420"/>
      <c r="AB721" s="420"/>
      <c r="AC721" s="420"/>
    </row>
    <row r="722" spans="2:29">
      <c r="B722" s="420"/>
      <c r="C722" s="420"/>
      <c r="D722" s="420"/>
      <c r="E722" s="420"/>
      <c r="F722" s="421"/>
      <c r="G722" s="421"/>
      <c r="H722" s="420"/>
      <c r="I722" s="420"/>
      <c r="J722" s="420"/>
      <c r="K722" s="420"/>
      <c r="L722" s="420"/>
      <c r="M722" s="420"/>
      <c r="N722" s="420"/>
      <c r="O722" s="420"/>
      <c r="P722" s="420"/>
      <c r="Q722" s="420"/>
      <c r="R722" s="420"/>
      <c r="S722" s="420"/>
      <c r="T722" s="420"/>
      <c r="U722" s="420"/>
      <c r="V722" s="420"/>
      <c r="W722" s="420"/>
      <c r="X722" s="420"/>
      <c r="Y722" s="420"/>
      <c r="Z722" s="420"/>
      <c r="AA722" s="420"/>
      <c r="AB722" s="420"/>
      <c r="AC722" s="420"/>
    </row>
    <row r="723" spans="2:29">
      <c r="B723" s="420"/>
      <c r="C723" s="420"/>
      <c r="D723" s="420"/>
      <c r="E723" s="420"/>
      <c r="F723" s="421"/>
      <c r="G723" s="421"/>
      <c r="H723" s="420"/>
      <c r="I723" s="420"/>
      <c r="J723" s="420"/>
      <c r="K723" s="420"/>
      <c r="L723" s="420"/>
      <c r="M723" s="420"/>
      <c r="N723" s="420"/>
      <c r="O723" s="420"/>
      <c r="P723" s="420"/>
      <c r="Q723" s="420"/>
      <c r="R723" s="420"/>
      <c r="S723" s="420"/>
      <c r="T723" s="420"/>
      <c r="U723" s="420"/>
      <c r="V723" s="420"/>
      <c r="W723" s="420"/>
      <c r="X723" s="420"/>
      <c r="Y723" s="420"/>
      <c r="Z723" s="420"/>
      <c r="AA723" s="420"/>
      <c r="AB723" s="420"/>
      <c r="AC723" s="420"/>
    </row>
    <row r="724" spans="2:29">
      <c r="B724" s="420"/>
      <c r="C724" s="420"/>
      <c r="D724" s="420"/>
      <c r="E724" s="420"/>
      <c r="F724" s="421"/>
      <c r="G724" s="421"/>
      <c r="H724" s="420"/>
      <c r="I724" s="420"/>
      <c r="J724" s="420"/>
      <c r="K724" s="420"/>
      <c r="L724" s="420"/>
      <c r="M724" s="420"/>
      <c r="N724" s="420"/>
      <c r="O724" s="420"/>
      <c r="P724" s="420"/>
      <c r="Q724" s="420"/>
      <c r="R724" s="420"/>
      <c r="S724" s="420"/>
      <c r="T724" s="420"/>
      <c r="U724" s="420"/>
      <c r="V724" s="420"/>
      <c r="W724" s="420"/>
      <c r="X724" s="420"/>
      <c r="Y724" s="420"/>
      <c r="Z724" s="420"/>
      <c r="AA724" s="420"/>
      <c r="AB724" s="420"/>
      <c r="AC724" s="420"/>
    </row>
    <row r="725" spans="2:29">
      <c r="B725" s="420"/>
      <c r="C725" s="420"/>
      <c r="D725" s="420"/>
      <c r="E725" s="420"/>
      <c r="F725" s="421"/>
      <c r="G725" s="421"/>
      <c r="H725" s="420"/>
      <c r="I725" s="420"/>
      <c r="J725" s="420"/>
      <c r="K725" s="420"/>
      <c r="L725" s="420"/>
      <c r="M725" s="420"/>
      <c r="N725" s="420"/>
      <c r="O725" s="420"/>
      <c r="P725" s="420"/>
      <c r="Q725" s="420"/>
      <c r="R725" s="420"/>
      <c r="S725" s="420"/>
      <c r="T725" s="420"/>
      <c r="U725" s="420"/>
      <c r="V725" s="420"/>
      <c r="W725" s="420"/>
      <c r="X725" s="420"/>
      <c r="Y725" s="420"/>
      <c r="Z725" s="420"/>
      <c r="AA725" s="420"/>
      <c r="AB725" s="420"/>
      <c r="AC725" s="420"/>
    </row>
    <row r="726" spans="2:29">
      <c r="B726" s="420"/>
      <c r="C726" s="420"/>
      <c r="D726" s="420"/>
      <c r="E726" s="420"/>
      <c r="F726" s="421"/>
      <c r="G726" s="421"/>
      <c r="H726" s="420"/>
      <c r="I726" s="420"/>
      <c r="J726" s="420"/>
      <c r="K726" s="420"/>
      <c r="L726" s="420"/>
      <c r="M726" s="420"/>
      <c r="N726" s="420"/>
      <c r="O726" s="420"/>
      <c r="P726" s="420"/>
      <c r="Q726" s="420"/>
      <c r="R726" s="420"/>
      <c r="S726" s="420"/>
      <c r="T726" s="420"/>
      <c r="U726" s="420"/>
      <c r="V726" s="420"/>
      <c r="W726" s="420"/>
      <c r="X726" s="420"/>
      <c r="Y726" s="420"/>
      <c r="Z726" s="420"/>
      <c r="AA726" s="420"/>
      <c r="AB726" s="420"/>
      <c r="AC726" s="420"/>
    </row>
    <row r="727" spans="2:29">
      <c r="B727" s="420"/>
      <c r="C727" s="420"/>
      <c r="D727" s="420"/>
      <c r="E727" s="420"/>
      <c r="F727" s="421"/>
      <c r="G727" s="421"/>
      <c r="H727" s="420"/>
      <c r="I727" s="420"/>
      <c r="J727" s="420"/>
      <c r="K727" s="420"/>
      <c r="L727" s="420"/>
      <c r="M727" s="420"/>
      <c r="N727" s="420"/>
      <c r="O727" s="420"/>
      <c r="P727" s="420"/>
      <c r="Q727" s="420"/>
      <c r="R727" s="420"/>
      <c r="S727" s="420"/>
      <c r="T727" s="420"/>
      <c r="U727" s="420"/>
      <c r="V727" s="420"/>
      <c r="W727" s="420"/>
      <c r="X727" s="420"/>
      <c r="Y727" s="420"/>
      <c r="Z727" s="420"/>
      <c r="AA727" s="420"/>
      <c r="AB727" s="420"/>
      <c r="AC727" s="420"/>
    </row>
    <row r="728" spans="2:29">
      <c r="B728" s="420"/>
      <c r="C728" s="420"/>
      <c r="D728" s="420"/>
      <c r="E728" s="420"/>
      <c r="F728" s="421"/>
      <c r="G728" s="421"/>
      <c r="H728" s="420"/>
      <c r="I728" s="420"/>
      <c r="J728" s="420"/>
      <c r="K728" s="420"/>
      <c r="L728" s="420"/>
      <c r="M728" s="420"/>
      <c r="N728" s="420"/>
      <c r="O728" s="420"/>
      <c r="P728" s="420"/>
      <c r="Q728" s="420"/>
      <c r="R728" s="420"/>
      <c r="S728" s="420"/>
      <c r="T728" s="420"/>
      <c r="U728" s="420"/>
      <c r="V728" s="420"/>
      <c r="W728" s="420"/>
      <c r="X728" s="420"/>
      <c r="Y728" s="420"/>
      <c r="Z728" s="420"/>
      <c r="AA728" s="420"/>
      <c r="AB728" s="420"/>
      <c r="AC728" s="420"/>
    </row>
    <row r="729" spans="2:29">
      <c r="B729" s="420"/>
      <c r="C729" s="420"/>
      <c r="D729" s="420"/>
      <c r="E729" s="420"/>
      <c r="F729" s="421"/>
      <c r="G729" s="421"/>
      <c r="H729" s="420"/>
      <c r="I729" s="420"/>
      <c r="J729" s="420"/>
      <c r="K729" s="420"/>
      <c r="L729" s="420"/>
      <c r="M729" s="420"/>
      <c r="N729" s="420"/>
      <c r="O729" s="420"/>
      <c r="P729" s="420"/>
      <c r="Q729" s="420"/>
      <c r="R729" s="420"/>
      <c r="S729" s="420"/>
      <c r="T729" s="420"/>
      <c r="U729" s="420"/>
      <c r="V729" s="420"/>
      <c r="W729" s="420"/>
      <c r="X729" s="420"/>
      <c r="Y729" s="420"/>
      <c r="Z729" s="420"/>
      <c r="AA729" s="420"/>
      <c r="AB729" s="420"/>
      <c r="AC729" s="420"/>
    </row>
    <row r="730" spans="2:29">
      <c r="B730" s="420"/>
      <c r="C730" s="420"/>
      <c r="D730" s="420"/>
      <c r="E730" s="420"/>
      <c r="F730" s="421"/>
      <c r="G730" s="421"/>
      <c r="H730" s="420"/>
      <c r="I730" s="420"/>
      <c r="J730" s="420"/>
      <c r="K730" s="420"/>
      <c r="L730" s="420"/>
      <c r="M730" s="420"/>
      <c r="N730" s="420"/>
      <c r="O730" s="420"/>
      <c r="P730" s="420"/>
      <c r="Q730" s="420"/>
      <c r="R730" s="420"/>
      <c r="S730" s="420"/>
      <c r="T730" s="420"/>
      <c r="U730" s="420"/>
      <c r="V730" s="420"/>
      <c r="W730" s="420"/>
      <c r="X730" s="420"/>
      <c r="Y730" s="420"/>
      <c r="Z730" s="420"/>
      <c r="AA730" s="420"/>
      <c r="AB730" s="420"/>
      <c r="AC730" s="420"/>
    </row>
    <row r="731" spans="2:29">
      <c r="B731" s="420"/>
      <c r="C731" s="420"/>
      <c r="D731" s="420"/>
      <c r="E731" s="420"/>
      <c r="F731" s="421"/>
      <c r="G731" s="421"/>
      <c r="H731" s="420"/>
      <c r="I731" s="420"/>
      <c r="J731" s="420"/>
      <c r="K731" s="420"/>
      <c r="L731" s="420"/>
      <c r="M731" s="420"/>
      <c r="N731" s="420"/>
      <c r="O731" s="420"/>
      <c r="P731" s="420"/>
      <c r="Q731" s="420"/>
      <c r="R731" s="420"/>
      <c r="S731" s="420"/>
      <c r="T731" s="420"/>
      <c r="U731" s="420"/>
      <c r="V731" s="420"/>
      <c r="W731" s="420"/>
      <c r="X731" s="420"/>
      <c r="Y731" s="420"/>
      <c r="Z731" s="420"/>
      <c r="AA731" s="420"/>
      <c r="AB731" s="420"/>
      <c r="AC731" s="420"/>
    </row>
    <row r="732" spans="2:29">
      <c r="B732" s="420"/>
      <c r="C732" s="420"/>
      <c r="D732" s="420"/>
      <c r="E732" s="420"/>
      <c r="F732" s="421"/>
      <c r="G732" s="421"/>
      <c r="H732" s="420"/>
      <c r="I732" s="420"/>
      <c r="J732" s="420"/>
      <c r="K732" s="420"/>
      <c r="L732" s="420"/>
      <c r="M732" s="420"/>
      <c r="N732" s="420"/>
      <c r="O732" s="420"/>
      <c r="P732" s="420"/>
      <c r="Q732" s="420"/>
      <c r="R732" s="420"/>
      <c r="S732" s="420"/>
      <c r="T732" s="420"/>
      <c r="U732" s="420"/>
      <c r="V732" s="420"/>
      <c r="W732" s="420"/>
      <c r="X732" s="420"/>
      <c r="Y732" s="420"/>
      <c r="Z732" s="420"/>
      <c r="AA732" s="420"/>
      <c r="AB732" s="420"/>
      <c r="AC732" s="420"/>
    </row>
    <row r="733" spans="2:29">
      <c r="B733" s="420"/>
      <c r="C733" s="420"/>
      <c r="D733" s="420"/>
      <c r="E733" s="420"/>
      <c r="F733" s="421"/>
      <c r="G733" s="421"/>
      <c r="H733" s="420"/>
      <c r="I733" s="420"/>
      <c r="J733" s="420"/>
      <c r="K733" s="420"/>
      <c r="L733" s="420"/>
      <c r="M733" s="420"/>
      <c r="N733" s="420"/>
      <c r="O733" s="420"/>
      <c r="P733" s="420"/>
      <c r="Q733" s="420"/>
      <c r="R733" s="420"/>
      <c r="S733" s="420"/>
      <c r="T733" s="420"/>
      <c r="U733" s="420"/>
      <c r="V733" s="420"/>
      <c r="W733" s="420"/>
      <c r="X733" s="420"/>
      <c r="Y733" s="420"/>
      <c r="Z733" s="420"/>
      <c r="AA733" s="420"/>
      <c r="AB733" s="420"/>
      <c r="AC733" s="420"/>
    </row>
    <row r="734" spans="2:29">
      <c r="B734" s="420"/>
      <c r="C734" s="420"/>
      <c r="D734" s="420"/>
      <c r="E734" s="420"/>
      <c r="F734" s="421"/>
      <c r="G734" s="421"/>
      <c r="H734" s="420"/>
      <c r="I734" s="420"/>
      <c r="J734" s="420"/>
      <c r="K734" s="420"/>
      <c r="L734" s="420"/>
      <c r="M734" s="420"/>
      <c r="N734" s="420"/>
      <c r="O734" s="420"/>
      <c r="P734" s="420"/>
      <c r="Q734" s="420"/>
      <c r="R734" s="420"/>
      <c r="S734" s="420"/>
      <c r="T734" s="420"/>
      <c r="U734" s="420"/>
      <c r="V734" s="420"/>
      <c r="W734" s="420"/>
      <c r="X734" s="420"/>
      <c r="Y734" s="420"/>
      <c r="Z734" s="420"/>
      <c r="AA734" s="420"/>
      <c r="AB734" s="420"/>
      <c r="AC734" s="420"/>
    </row>
    <row r="735" spans="2:29">
      <c r="B735" s="420"/>
      <c r="C735" s="420"/>
      <c r="D735" s="420"/>
      <c r="E735" s="420"/>
      <c r="F735" s="421"/>
      <c r="G735" s="421"/>
      <c r="H735" s="420"/>
      <c r="I735" s="420"/>
      <c r="J735" s="420"/>
      <c r="K735" s="420"/>
      <c r="L735" s="420"/>
      <c r="M735" s="420"/>
      <c r="N735" s="420"/>
      <c r="O735" s="420"/>
      <c r="P735" s="420"/>
      <c r="Q735" s="420"/>
      <c r="R735" s="420"/>
      <c r="S735" s="420"/>
      <c r="T735" s="420"/>
      <c r="U735" s="420"/>
      <c r="V735" s="420"/>
      <c r="W735" s="420"/>
      <c r="X735" s="420"/>
      <c r="Y735" s="420"/>
      <c r="Z735" s="420"/>
      <c r="AA735" s="420"/>
      <c r="AB735" s="420"/>
      <c r="AC735" s="420"/>
    </row>
    <row r="736" spans="2:29">
      <c r="B736" s="420"/>
      <c r="C736" s="420"/>
      <c r="D736" s="420"/>
      <c r="E736" s="420"/>
      <c r="F736" s="421"/>
      <c r="G736" s="421"/>
      <c r="H736" s="420"/>
      <c r="I736" s="420"/>
      <c r="J736" s="420"/>
      <c r="K736" s="420"/>
      <c r="L736" s="420"/>
      <c r="M736" s="420"/>
      <c r="N736" s="420"/>
      <c r="O736" s="420"/>
      <c r="P736" s="420"/>
      <c r="Q736" s="420"/>
      <c r="R736" s="420"/>
      <c r="S736" s="420"/>
      <c r="T736" s="420"/>
      <c r="U736" s="420"/>
      <c r="V736" s="420"/>
      <c r="W736" s="420"/>
      <c r="X736" s="420"/>
      <c r="Y736" s="420"/>
      <c r="Z736" s="420"/>
      <c r="AA736" s="420"/>
      <c r="AB736" s="420"/>
      <c r="AC736" s="420"/>
    </row>
    <row r="737" spans="2:29">
      <c r="B737" s="420"/>
      <c r="C737" s="420"/>
      <c r="D737" s="420"/>
      <c r="E737" s="420"/>
      <c r="F737" s="421"/>
      <c r="G737" s="421"/>
      <c r="H737" s="420"/>
      <c r="I737" s="420"/>
      <c r="J737" s="420"/>
      <c r="K737" s="420"/>
      <c r="L737" s="420"/>
      <c r="M737" s="420"/>
      <c r="N737" s="420"/>
      <c r="O737" s="420"/>
      <c r="P737" s="420"/>
      <c r="Q737" s="420"/>
      <c r="R737" s="420"/>
      <c r="S737" s="420"/>
      <c r="T737" s="420"/>
      <c r="U737" s="420"/>
      <c r="V737" s="420"/>
      <c r="W737" s="420"/>
      <c r="X737" s="420"/>
      <c r="Y737" s="420"/>
      <c r="Z737" s="420"/>
      <c r="AA737" s="420"/>
      <c r="AB737" s="420"/>
      <c r="AC737" s="420"/>
    </row>
    <row r="738" spans="2:29">
      <c r="B738" s="420"/>
      <c r="C738" s="420"/>
      <c r="D738" s="420"/>
      <c r="E738" s="420"/>
      <c r="F738" s="421"/>
      <c r="G738" s="421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  <c r="R738" s="420"/>
      <c r="S738" s="420"/>
      <c r="T738" s="420"/>
      <c r="U738" s="420"/>
      <c r="V738" s="420"/>
      <c r="W738" s="420"/>
      <c r="X738" s="420"/>
      <c r="Y738" s="420"/>
      <c r="Z738" s="420"/>
      <c r="AA738" s="420"/>
      <c r="AB738" s="420"/>
      <c r="AC738" s="420"/>
    </row>
    <row r="739" spans="2:29">
      <c r="B739" s="420"/>
      <c r="C739" s="420"/>
      <c r="D739" s="420"/>
      <c r="E739" s="420"/>
      <c r="F739" s="421"/>
      <c r="G739" s="421"/>
      <c r="H739" s="420"/>
      <c r="I739" s="420"/>
      <c r="J739" s="420"/>
      <c r="K739" s="420"/>
      <c r="L739" s="420"/>
      <c r="M739" s="420"/>
      <c r="N739" s="420"/>
      <c r="O739" s="420"/>
      <c r="P739" s="420"/>
      <c r="Q739" s="420"/>
      <c r="R739" s="420"/>
      <c r="S739" s="420"/>
      <c r="T739" s="420"/>
      <c r="U739" s="420"/>
      <c r="V739" s="420"/>
      <c r="W739" s="420"/>
      <c r="X739" s="420"/>
      <c r="Y739" s="420"/>
      <c r="Z739" s="420"/>
      <c r="AA739" s="420"/>
      <c r="AB739" s="420"/>
      <c r="AC739" s="420"/>
    </row>
    <row r="740" spans="2:29">
      <c r="B740" s="420"/>
      <c r="C740" s="420"/>
      <c r="D740" s="420"/>
      <c r="E740" s="420"/>
      <c r="F740" s="421"/>
      <c r="G740" s="421"/>
      <c r="H740" s="420"/>
      <c r="I740" s="420"/>
      <c r="J740" s="420"/>
      <c r="K740" s="420"/>
      <c r="L740" s="420"/>
      <c r="M740" s="420"/>
      <c r="N740" s="420"/>
      <c r="O740" s="420"/>
      <c r="P740" s="420"/>
      <c r="Q740" s="420"/>
      <c r="R740" s="420"/>
      <c r="S740" s="420"/>
      <c r="T740" s="420"/>
      <c r="U740" s="420"/>
      <c r="V740" s="420"/>
      <c r="W740" s="420"/>
      <c r="X740" s="420"/>
      <c r="Y740" s="420"/>
      <c r="Z740" s="420"/>
      <c r="AA740" s="420"/>
      <c r="AB740" s="420"/>
      <c r="AC740" s="420"/>
    </row>
    <row r="741" spans="2:29">
      <c r="B741" s="420"/>
      <c r="C741" s="420"/>
      <c r="D741" s="420"/>
      <c r="E741" s="420"/>
      <c r="F741" s="421"/>
      <c r="G741" s="421"/>
      <c r="H741" s="420"/>
      <c r="I741" s="420"/>
      <c r="J741" s="420"/>
      <c r="K741" s="420"/>
      <c r="L741" s="420"/>
      <c r="M741" s="420"/>
      <c r="N741" s="420"/>
      <c r="O741" s="420"/>
      <c r="P741" s="420"/>
      <c r="Q741" s="420"/>
      <c r="R741" s="420"/>
      <c r="S741" s="420"/>
      <c r="T741" s="420"/>
      <c r="U741" s="420"/>
      <c r="V741" s="420"/>
      <c r="W741" s="420"/>
      <c r="X741" s="420"/>
      <c r="Y741" s="420"/>
      <c r="Z741" s="420"/>
      <c r="AA741" s="420"/>
      <c r="AB741" s="420"/>
      <c r="AC741" s="420"/>
    </row>
    <row r="742" spans="2:29">
      <c r="B742" s="420"/>
      <c r="C742" s="420"/>
      <c r="D742" s="420"/>
      <c r="E742" s="420"/>
      <c r="F742" s="421"/>
      <c r="G742" s="421"/>
      <c r="H742" s="420"/>
      <c r="I742" s="420"/>
      <c r="J742" s="420"/>
      <c r="K742" s="420"/>
      <c r="L742" s="420"/>
      <c r="M742" s="420"/>
      <c r="N742" s="420"/>
      <c r="O742" s="420"/>
      <c r="P742" s="420"/>
      <c r="Q742" s="420"/>
      <c r="R742" s="420"/>
      <c r="S742" s="420"/>
      <c r="T742" s="420"/>
      <c r="U742" s="420"/>
      <c r="V742" s="420"/>
      <c r="W742" s="420"/>
      <c r="X742" s="420"/>
      <c r="Y742" s="420"/>
      <c r="Z742" s="420"/>
      <c r="AA742" s="420"/>
      <c r="AB742" s="420"/>
      <c r="AC742" s="420"/>
    </row>
    <row r="743" spans="2:29">
      <c r="B743" s="420"/>
      <c r="C743" s="420"/>
      <c r="D743" s="420"/>
      <c r="E743" s="420"/>
      <c r="F743" s="421"/>
      <c r="G743" s="421"/>
      <c r="H743" s="420"/>
      <c r="I743" s="420"/>
      <c r="J743" s="420"/>
      <c r="K743" s="420"/>
      <c r="L743" s="420"/>
      <c r="M743" s="420"/>
      <c r="N743" s="420"/>
      <c r="O743" s="420"/>
      <c r="P743" s="420"/>
      <c r="Q743" s="420"/>
      <c r="R743" s="420"/>
      <c r="S743" s="420"/>
      <c r="T743" s="420"/>
      <c r="U743" s="420"/>
      <c r="V743" s="420"/>
      <c r="W743" s="420"/>
      <c r="X743" s="420"/>
      <c r="Y743" s="420"/>
      <c r="Z743" s="420"/>
      <c r="AA743" s="420"/>
      <c r="AB743" s="420"/>
      <c r="AC743" s="420"/>
    </row>
    <row r="744" spans="2:29">
      <c r="B744" s="420"/>
      <c r="C744" s="420"/>
      <c r="D744" s="420"/>
      <c r="E744" s="420"/>
      <c r="F744" s="421"/>
      <c r="G744" s="421"/>
      <c r="H744" s="420"/>
      <c r="I744" s="420"/>
      <c r="J744" s="420"/>
      <c r="K744" s="420"/>
      <c r="L744" s="420"/>
      <c r="M744" s="420"/>
      <c r="N744" s="420"/>
      <c r="O744" s="420"/>
      <c r="P744" s="420"/>
      <c r="Q744" s="420"/>
      <c r="R744" s="420"/>
      <c r="S744" s="420"/>
      <c r="T744" s="420"/>
      <c r="U744" s="420"/>
      <c r="V744" s="420"/>
      <c r="W744" s="420"/>
      <c r="X744" s="420"/>
      <c r="Y744" s="420"/>
      <c r="Z744" s="420"/>
      <c r="AA744" s="420"/>
      <c r="AB744" s="420"/>
      <c r="AC744" s="420"/>
    </row>
    <row r="745" spans="2:29">
      <c r="B745" s="420"/>
      <c r="C745" s="420"/>
      <c r="D745" s="420"/>
      <c r="E745" s="420"/>
      <c r="F745" s="421"/>
      <c r="G745" s="421"/>
      <c r="H745" s="420"/>
      <c r="I745" s="420"/>
      <c r="J745" s="420"/>
      <c r="K745" s="420"/>
      <c r="L745" s="420"/>
      <c r="M745" s="420"/>
      <c r="N745" s="420"/>
      <c r="O745" s="420"/>
      <c r="P745" s="420"/>
      <c r="Q745" s="420"/>
      <c r="R745" s="420"/>
      <c r="S745" s="420"/>
      <c r="T745" s="420"/>
      <c r="U745" s="420"/>
      <c r="V745" s="420"/>
      <c r="W745" s="420"/>
      <c r="X745" s="420"/>
      <c r="Y745" s="420"/>
      <c r="Z745" s="420"/>
      <c r="AA745" s="420"/>
      <c r="AB745" s="420"/>
      <c r="AC745" s="420"/>
    </row>
    <row r="746" spans="2:29">
      <c r="B746" s="420"/>
      <c r="C746" s="420"/>
      <c r="D746" s="420"/>
      <c r="E746" s="420"/>
      <c r="F746" s="421"/>
      <c r="G746" s="421"/>
      <c r="H746" s="420"/>
      <c r="I746" s="420"/>
      <c r="J746" s="420"/>
      <c r="K746" s="420"/>
      <c r="L746" s="420"/>
      <c r="M746" s="420"/>
      <c r="N746" s="420"/>
      <c r="O746" s="420"/>
      <c r="P746" s="420"/>
      <c r="Q746" s="420"/>
      <c r="R746" s="420"/>
      <c r="S746" s="420"/>
      <c r="T746" s="420"/>
      <c r="U746" s="420"/>
      <c r="V746" s="420"/>
      <c r="W746" s="420"/>
      <c r="X746" s="420"/>
      <c r="Y746" s="420"/>
      <c r="Z746" s="420"/>
      <c r="AA746" s="420"/>
      <c r="AB746" s="420"/>
      <c r="AC746" s="420"/>
    </row>
    <row r="747" spans="2:29">
      <c r="B747" s="420"/>
      <c r="C747" s="420"/>
      <c r="D747" s="420"/>
      <c r="E747" s="420"/>
      <c r="F747" s="421"/>
      <c r="G747" s="421"/>
      <c r="H747" s="420"/>
      <c r="I747" s="420"/>
      <c r="J747" s="420"/>
      <c r="K747" s="420"/>
      <c r="L747" s="420"/>
      <c r="M747" s="420"/>
      <c r="N747" s="420"/>
      <c r="O747" s="420"/>
      <c r="P747" s="420"/>
      <c r="Q747" s="420"/>
      <c r="R747" s="420"/>
      <c r="S747" s="420"/>
      <c r="T747" s="420"/>
      <c r="U747" s="420"/>
      <c r="V747" s="420"/>
      <c r="W747" s="420"/>
      <c r="X747" s="420"/>
      <c r="Y747" s="420"/>
      <c r="Z747" s="420"/>
      <c r="AA747" s="420"/>
      <c r="AB747" s="420"/>
      <c r="AC747" s="420"/>
    </row>
    <row r="748" spans="2:29">
      <c r="B748" s="420"/>
      <c r="C748" s="420"/>
      <c r="D748" s="420"/>
      <c r="E748" s="420"/>
      <c r="F748" s="421"/>
      <c r="G748" s="421"/>
      <c r="H748" s="420"/>
      <c r="I748" s="420"/>
      <c r="J748" s="420"/>
      <c r="K748" s="420"/>
      <c r="L748" s="420"/>
      <c r="M748" s="420"/>
      <c r="N748" s="420"/>
      <c r="O748" s="420"/>
      <c r="P748" s="420"/>
      <c r="Q748" s="420"/>
      <c r="R748" s="420"/>
      <c r="S748" s="420"/>
      <c r="T748" s="420"/>
      <c r="U748" s="420"/>
      <c r="V748" s="420"/>
      <c r="W748" s="420"/>
      <c r="X748" s="420"/>
      <c r="Y748" s="420"/>
      <c r="Z748" s="420"/>
      <c r="AA748" s="420"/>
      <c r="AB748" s="420"/>
      <c r="AC748" s="420"/>
    </row>
    <row r="749" spans="2:29">
      <c r="B749" s="420"/>
      <c r="C749" s="420"/>
      <c r="D749" s="420"/>
      <c r="E749" s="420"/>
      <c r="F749" s="421"/>
      <c r="G749" s="421"/>
      <c r="H749" s="420"/>
      <c r="I749" s="420"/>
      <c r="J749" s="420"/>
      <c r="K749" s="420"/>
      <c r="L749" s="420"/>
      <c r="M749" s="420"/>
      <c r="N749" s="420"/>
      <c r="O749" s="420"/>
      <c r="P749" s="420"/>
      <c r="Q749" s="420"/>
      <c r="R749" s="420"/>
      <c r="S749" s="420"/>
      <c r="T749" s="420"/>
      <c r="U749" s="420"/>
      <c r="V749" s="420"/>
      <c r="W749" s="420"/>
      <c r="X749" s="420"/>
      <c r="Y749" s="420"/>
      <c r="Z749" s="420"/>
      <c r="AA749" s="420"/>
      <c r="AB749" s="420"/>
      <c r="AC749" s="420"/>
    </row>
    <row r="750" spans="2:29">
      <c r="B750" s="420"/>
      <c r="C750" s="420"/>
      <c r="D750" s="420"/>
      <c r="E750" s="420"/>
      <c r="F750" s="421"/>
      <c r="G750" s="421"/>
      <c r="H750" s="420"/>
      <c r="I750" s="420"/>
      <c r="J750" s="420"/>
      <c r="K750" s="420"/>
      <c r="L750" s="420"/>
      <c r="M750" s="420"/>
      <c r="N750" s="420"/>
      <c r="O750" s="420"/>
      <c r="P750" s="420"/>
      <c r="Q750" s="420"/>
      <c r="R750" s="420"/>
      <c r="S750" s="420"/>
      <c r="T750" s="420"/>
      <c r="U750" s="420"/>
      <c r="V750" s="420"/>
      <c r="W750" s="420"/>
      <c r="X750" s="420"/>
      <c r="Y750" s="420"/>
      <c r="Z750" s="420"/>
      <c r="AA750" s="420"/>
      <c r="AB750" s="420"/>
      <c r="AC750" s="420"/>
    </row>
    <row r="751" spans="2:29">
      <c r="B751" s="420"/>
      <c r="C751" s="420"/>
      <c r="D751" s="420"/>
      <c r="E751" s="420"/>
      <c r="F751" s="421"/>
      <c r="G751" s="421"/>
      <c r="H751" s="420"/>
      <c r="I751" s="420"/>
      <c r="J751" s="420"/>
      <c r="K751" s="420"/>
      <c r="L751" s="420"/>
      <c r="M751" s="420"/>
      <c r="N751" s="420"/>
      <c r="O751" s="420"/>
      <c r="P751" s="420"/>
      <c r="Q751" s="420"/>
      <c r="R751" s="420"/>
      <c r="S751" s="420"/>
      <c r="T751" s="420"/>
      <c r="U751" s="420"/>
      <c r="V751" s="420"/>
      <c r="W751" s="420"/>
      <c r="X751" s="420"/>
      <c r="Y751" s="420"/>
      <c r="Z751" s="420"/>
      <c r="AA751" s="420"/>
      <c r="AB751" s="420"/>
      <c r="AC751" s="420"/>
    </row>
    <row r="752" spans="2:29">
      <c r="B752" s="420"/>
      <c r="C752" s="420"/>
      <c r="D752" s="420"/>
      <c r="E752" s="420"/>
      <c r="F752" s="421"/>
      <c r="G752" s="421"/>
      <c r="H752" s="420"/>
      <c r="I752" s="420"/>
      <c r="J752" s="420"/>
      <c r="K752" s="420"/>
      <c r="L752" s="420"/>
      <c r="M752" s="420"/>
      <c r="N752" s="420"/>
      <c r="O752" s="420"/>
      <c r="P752" s="420"/>
      <c r="Q752" s="420"/>
      <c r="R752" s="420"/>
      <c r="S752" s="420"/>
      <c r="T752" s="420"/>
      <c r="U752" s="420"/>
      <c r="V752" s="420"/>
      <c r="W752" s="420"/>
      <c r="X752" s="420"/>
      <c r="Y752" s="420"/>
      <c r="Z752" s="420"/>
      <c r="AA752" s="420"/>
      <c r="AB752" s="420"/>
      <c r="AC752" s="420"/>
    </row>
    <row r="753" spans="2:29">
      <c r="B753" s="420"/>
      <c r="C753" s="420"/>
      <c r="D753" s="420"/>
      <c r="E753" s="420"/>
      <c r="F753" s="421"/>
      <c r="G753" s="421"/>
      <c r="H753" s="420"/>
      <c r="I753" s="420"/>
      <c r="J753" s="420"/>
      <c r="K753" s="420"/>
      <c r="L753" s="420"/>
      <c r="M753" s="420"/>
      <c r="N753" s="420"/>
      <c r="O753" s="420"/>
      <c r="P753" s="420"/>
      <c r="Q753" s="420"/>
      <c r="R753" s="420"/>
      <c r="S753" s="420"/>
      <c r="T753" s="420"/>
      <c r="U753" s="420"/>
      <c r="V753" s="420"/>
      <c r="W753" s="420"/>
      <c r="X753" s="420"/>
      <c r="Y753" s="420"/>
      <c r="Z753" s="420"/>
      <c r="AA753" s="420"/>
      <c r="AB753" s="420"/>
      <c r="AC753" s="420"/>
    </row>
    <row r="754" spans="2:29">
      <c r="B754" s="420"/>
      <c r="C754" s="420"/>
      <c r="D754" s="420"/>
      <c r="E754" s="420"/>
      <c r="F754" s="421"/>
      <c r="G754" s="421"/>
      <c r="H754" s="420"/>
      <c r="I754" s="420"/>
      <c r="J754" s="420"/>
      <c r="K754" s="420"/>
      <c r="L754" s="420"/>
      <c r="M754" s="420"/>
      <c r="N754" s="420"/>
      <c r="O754" s="420"/>
      <c r="P754" s="420"/>
      <c r="Q754" s="420"/>
      <c r="R754" s="420"/>
      <c r="S754" s="420"/>
      <c r="T754" s="420"/>
      <c r="U754" s="420"/>
      <c r="V754" s="420"/>
      <c r="W754" s="420"/>
      <c r="X754" s="420"/>
      <c r="Y754" s="420"/>
      <c r="Z754" s="420"/>
      <c r="AA754" s="420"/>
      <c r="AB754" s="420"/>
      <c r="AC754" s="420"/>
    </row>
    <row r="755" spans="2:29">
      <c r="B755" s="420"/>
      <c r="C755" s="420"/>
      <c r="D755" s="420"/>
      <c r="E755" s="420"/>
      <c r="F755" s="421"/>
      <c r="G755" s="421"/>
      <c r="H755" s="420"/>
      <c r="I755" s="420"/>
      <c r="J755" s="420"/>
      <c r="K755" s="420"/>
      <c r="L755" s="420"/>
      <c r="M755" s="420"/>
      <c r="N755" s="420"/>
      <c r="O755" s="420"/>
      <c r="P755" s="420"/>
      <c r="Q755" s="420"/>
      <c r="R755" s="420"/>
      <c r="S755" s="420"/>
      <c r="T755" s="420"/>
      <c r="U755" s="420"/>
      <c r="V755" s="420"/>
      <c r="W755" s="420"/>
      <c r="X755" s="420"/>
      <c r="Y755" s="420"/>
      <c r="Z755" s="420"/>
      <c r="AA755" s="420"/>
      <c r="AB755" s="420"/>
      <c r="AC755" s="420"/>
    </row>
    <row r="756" spans="2:29">
      <c r="B756" s="420"/>
      <c r="C756" s="420"/>
      <c r="D756" s="420"/>
      <c r="E756" s="420"/>
      <c r="F756" s="421"/>
      <c r="G756" s="421"/>
      <c r="H756" s="420"/>
      <c r="I756" s="420"/>
      <c r="J756" s="420"/>
      <c r="K756" s="420"/>
      <c r="L756" s="420"/>
      <c r="M756" s="420"/>
      <c r="N756" s="420"/>
      <c r="O756" s="420"/>
      <c r="P756" s="420"/>
      <c r="Q756" s="420"/>
      <c r="R756" s="420"/>
      <c r="S756" s="420"/>
      <c r="T756" s="420"/>
      <c r="U756" s="420"/>
      <c r="V756" s="420"/>
      <c r="W756" s="420"/>
      <c r="X756" s="420"/>
      <c r="Y756" s="420"/>
      <c r="Z756" s="420"/>
      <c r="AA756" s="420"/>
      <c r="AB756" s="420"/>
      <c r="AC756" s="420"/>
    </row>
    <row r="757" spans="2:29">
      <c r="B757" s="420"/>
      <c r="C757" s="420"/>
      <c r="D757" s="420"/>
      <c r="E757" s="420"/>
      <c r="F757" s="421"/>
      <c r="G757" s="421"/>
      <c r="H757" s="420"/>
      <c r="I757" s="420"/>
      <c r="J757" s="420"/>
      <c r="K757" s="420"/>
      <c r="L757" s="420"/>
      <c r="M757" s="420"/>
      <c r="N757" s="420"/>
      <c r="O757" s="420"/>
      <c r="P757" s="420"/>
      <c r="Q757" s="420"/>
      <c r="R757" s="420"/>
      <c r="S757" s="420"/>
      <c r="T757" s="420"/>
      <c r="U757" s="420"/>
      <c r="V757" s="420"/>
      <c r="W757" s="420"/>
      <c r="X757" s="420"/>
      <c r="Y757" s="420"/>
      <c r="Z757" s="420"/>
      <c r="AA757" s="420"/>
      <c r="AB757" s="420"/>
      <c r="AC757" s="420"/>
    </row>
    <row r="758" spans="2:29">
      <c r="B758" s="420"/>
      <c r="C758" s="420"/>
      <c r="D758" s="420"/>
      <c r="E758" s="420"/>
      <c r="F758" s="421"/>
      <c r="G758" s="421"/>
      <c r="H758" s="420"/>
      <c r="I758" s="420"/>
      <c r="J758" s="420"/>
      <c r="K758" s="420"/>
      <c r="L758" s="420"/>
      <c r="M758" s="420"/>
      <c r="N758" s="420"/>
      <c r="O758" s="420"/>
      <c r="P758" s="420"/>
      <c r="Q758" s="420"/>
      <c r="R758" s="420"/>
      <c r="S758" s="420"/>
      <c r="T758" s="420"/>
      <c r="U758" s="420"/>
      <c r="V758" s="420"/>
      <c r="W758" s="420"/>
      <c r="X758" s="420"/>
      <c r="Y758" s="420"/>
      <c r="Z758" s="420"/>
      <c r="AA758" s="420"/>
      <c r="AB758" s="420"/>
      <c r="AC758" s="420"/>
    </row>
    <row r="759" spans="2:29">
      <c r="B759" s="420"/>
      <c r="C759" s="420"/>
      <c r="D759" s="420"/>
      <c r="E759" s="420"/>
      <c r="F759" s="421"/>
      <c r="G759" s="421"/>
      <c r="H759" s="420"/>
      <c r="I759" s="420"/>
      <c r="J759" s="420"/>
      <c r="K759" s="420"/>
      <c r="L759" s="420"/>
      <c r="M759" s="420"/>
      <c r="N759" s="420"/>
      <c r="O759" s="420"/>
      <c r="P759" s="420"/>
      <c r="Q759" s="420"/>
      <c r="R759" s="420"/>
      <c r="S759" s="420"/>
      <c r="T759" s="420"/>
      <c r="U759" s="420"/>
      <c r="V759" s="420"/>
      <c r="W759" s="420"/>
      <c r="X759" s="420"/>
      <c r="Y759" s="420"/>
      <c r="Z759" s="420"/>
      <c r="AA759" s="420"/>
      <c r="AB759" s="420"/>
      <c r="AC759" s="420"/>
    </row>
    <row r="760" spans="2:29">
      <c r="B760" s="420"/>
      <c r="C760" s="420"/>
      <c r="D760" s="420"/>
      <c r="E760" s="420"/>
      <c r="F760" s="421"/>
      <c r="G760" s="421"/>
      <c r="H760" s="420"/>
      <c r="I760" s="420"/>
      <c r="J760" s="420"/>
      <c r="K760" s="420"/>
      <c r="L760" s="420"/>
      <c r="M760" s="420"/>
      <c r="N760" s="420"/>
      <c r="O760" s="420"/>
      <c r="P760" s="420"/>
      <c r="Q760" s="420"/>
      <c r="R760" s="420"/>
      <c r="S760" s="420"/>
      <c r="T760" s="420"/>
      <c r="U760" s="420"/>
      <c r="V760" s="420"/>
      <c r="W760" s="420"/>
      <c r="X760" s="420"/>
      <c r="Y760" s="420"/>
      <c r="Z760" s="420"/>
      <c r="AA760" s="420"/>
      <c r="AB760" s="420"/>
      <c r="AC760" s="420"/>
    </row>
    <row r="761" spans="2:29">
      <c r="B761" s="420"/>
      <c r="C761" s="420"/>
      <c r="D761" s="420"/>
      <c r="E761" s="420"/>
      <c r="F761" s="421"/>
      <c r="G761" s="421"/>
      <c r="H761" s="420"/>
      <c r="I761" s="420"/>
      <c r="J761" s="420"/>
      <c r="K761" s="420"/>
      <c r="L761" s="420"/>
      <c r="M761" s="420"/>
      <c r="N761" s="420"/>
      <c r="O761" s="420"/>
      <c r="P761" s="420"/>
      <c r="Q761" s="420"/>
      <c r="R761" s="420"/>
      <c r="S761" s="420"/>
      <c r="T761" s="420"/>
      <c r="U761" s="420"/>
      <c r="V761" s="420"/>
      <c r="W761" s="420"/>
      <c r="X761" s="420"/>
      <c r="Y761" s="420"/>
      <c r="Z761" s="420"/>
      <c r="AA761" s="420"/>
      <c r="AB761" s="420"/>
      <c r="AC761" s="420"/>
    </row>
    <row r="762" spans="2:29">
      <c r="B762" s="420"/>
      <c r="C762" s="420"/>
      <c r="D762" s="420"/>
      <c r="E762" s="420"/>
      <c r="F762" s="421"/>
      <c r="G762" s="421"/>
      <c r="H762" s="420"/>
      <c r="I762" s="420"/>
      <c r="J762" s="420"/>
      <c r="K762" s="420"/>
      <c r="L762" s="420"/>
      <c r="M762" s="420"/>
      <c r="N762" s="420"/>
      <c r="O762" s="420"/>
      <c r="P762" s="420"/>
      <c r="Q762" s="420"/>
      <c r="R762" s="420"/>
      <c r="S762" s="420"/>
      <c r="T762" s="420"/>
      <c r="U762" s="420"/>
      <c r="V762" s="420"/>
      <c r="W762" s="420"/>
      <c r="X762" s="420"/>
      <c r="Y762" s="420"/>
      <c r="Z762" s="420"/>
      <c r="AA762" s="420"/>
      <c r="AB762" s="420"/>
      <c r="AC762" s="420"/>
    </row>
    <row r="763" spans="2:29">
      <c r="B763" s="420"/>
      <c r="C763" s="420"/>
      <c r="D763" s="420"/>
      <c r="E763" s="420"/>
      <c r="F763" s="421"/>
      <c r="G763" s="421"/>
      <c r="H763" s="420"/>
      <c r="I763" s="420"/>
      <c r="J763" s="420"/>
      <c r="K763" s="420"/>
      <c r="L763" s="420"/>
      <c r="M763" s="420"/>
      <c r="N763" s="420"/>
      <c r="O763" s="420"/>
      <c r="P763" s="420"/>
      <c r="Q763" s="420"/>
      <c r="R763" s="420"/>
      <c r="S763" s="420"/>
      <c r="T763" s="420"/>
      <c r="U763" s="420"/>
      <c r="V763" s="420"/>
      <c r="W763" s="420"/>
      <c r="X763" s="420"/>
      <c r="Y763" s="420"/>
      <c r="Z763" s="420"/>
      <c r="AA763" s="420"/>
      <c r="AB763" s="420"/>
      <c r="AC763" s="420"/>
    </row>
    <row r="764" spans="2:29">
      <c r="B764" s="420"/>
      <c r="C764" s="420"/>
      <c r="D764" s="420"/>
      <c r="E764" s="420"/>
      <c r="F764" s="421"/>
      <c r="G764" s="421"/>
      <c r="H764" s="420"/>
      <c r="I764" s="420"/>
      <c r="J764" s="420"/>
      <c r="K764" s="420"/>
      <c r="L764" s="420"/>
      <c r="M764" s="420"/>
      <c r="N764" s="420"/>
      <c r="O764" s="420"/>
      <c r="P764" s="420"/>
      <c r="Q764" s="420"/>
      <c r="R764" s="420"/>
      <c r="S764" s="420"/>
      <c r="T764" s="420"/>
      <c r="U764" s="420"/>
      <c r="V764" s="420"/>
      <c r="W764" s="420"/>
      <c r="X764" s="420"/>
      <c r="Y764" s="420"/>
      <c r="Z764" s="420"/>
      <c r="AA764" s="420"/>
      <c r="AB764" s="420"/>
      <c r="AC764" s="420"/>
    </row>
    <row r="765" spans="2:29">
      <c r="B765" s="420"/>
      <c r="C765" s="420"/>
      <c r="D765" s="420"/>
      <c r="E765" s="420"/>
      <c r="F765" s="421"/>
      <c r="G765" s="421"/>
      <c r="H765" s="420"/>
      <c r="I765" s="420"/>
      <c r="J765" s="420"/>
      <c r="K765" s="420"/>
      <c r="L765" s="420"/>
      <c r="M765" s="420"/>
      <c r="N765" s="420"/>
      <c r="O765" s="420"/>
      <c r="P765" s="420"/>
      <c r="Q765" s="420"/>
      <c r="R765" s="420"/>
      <c r="S765" s="420"/>
      <c r="T765" s="420"/>
      <c r="U765" s="420"/>
      <c r="V765" s="420"/>
      <c r="W765" s="420"/>
      <c r="X765" s="420"/>
      <c r="Y765" s="420"/>
      <c r="Z765" s="420"/>
      <c r="AA765" s="420"/>
      <c r="AB765" s="420"/>
      <c r="AC765" s="420"/>
    </row>
    <row r="766" spans="2:29">
      <c r="B766" s="420"/>
      <c r="C766" s="420"/>
      <c r="D766" s="420"/>
      <c r="E766" s="420"/>
      <c r="F766" s="421"/>
      <c r="G766" s="421"/>
      <c r="H766" s="420"/>
      <c r="I766" s="420"/>
      <c r="J766" s="420"/>
      <c r="K766" s="420"/>
      <c r="L766" s="420"/>
      <c r="M766" s="420"/>
      <c r="N766" s="420"/>
      <c r="O766" s="420"/>
      <c r="P766" s="420"/>
      <c r="Q766" s="420"/>
      <c r="R766" s="420"/>
      <c r="S766" s="420"/>
      <c r="T766" s="420"/>
      <c r="U766" s="420"/>
      <c r="V766" s="420"/>
      <c r="W766" s="420"/>
      <c r="X766" s="420"/>
      <c r="Y766" s="420"/>
      <c r="Z766" s="420"/>
      <c r="AA766" s="420"/>
      <c r="AB766" s="420"/>
      <c r="AC766" s="420"/>
    </row>
    <row r="767" spans="2:29">
      <c r="B767" s="420"/>
      <c r="C767" s="420"/>
      <c r="D767" s="420"/>
      <c r="E767" s="420"/>
      <c r="F767" s="421"/>
      <c r="G767" s="421"/>
      <c r="H767" s="420"/>
      <c r="I767" s="420"/>
      <c r="J767" s="420"/>
      <c r="K767" s="420"/>
      <c r="L767" s="420"/>
      <c r="M767" s="420"/>
      <c r="N767" s="420"/>
      <c r="O767" s="420"/>
      <c r="P767" s="420"/>
      <c r="Q767" s="420"/>
      <c r="R767" s="420"/>
      <c r="S767" s="420"/>
      <c r="T767" s="420"/>
      <c r="U767" s="420"/>
      <c r="V767" s="420"/>
      <c r="W767" s="420"/>
      <c r="X767" s="420"/>
      <c r="Y767" s="420"/>
      <c r="Z767" s="420"/>
      <c r="AA767" s="420"/>
      <c r="AB767" s="420"/>
      <c r="AC767" s="420"/>
    </row>
    <row r="768" spans="2:29">
      <c r="B768" s="420"/>
      <c r="C768" s="420"/>
      <c r="D768" s="420"/>
      <c r="E768" s="420"/>
      <c r="F768" s="421"/>
      <c r="G768" s="421"/>
      <c r="H768" s="420"/>
      <c r="I768" s="420"/>
      <c r="J768" s="420"/>
      <c r="K768" s="420"/>
      <c r="L768" s="420"/>
      <c r="M768" s="420"/>
      <c r="N768" s="420"/>
      <c r="O768" s="420"/>
      <c r="P768" s="420"/>
      <c r="Q768" s="420"/>
      <c r="R768" s="420"/>
      <c r="S768" s="420"/>
      <c r="T768" s="420"/>
      <c r="U768" s="420"/>
      <c r="V768" s="420"/>
      <c r="W768" s="420"/>
      <c r="X768" s="420"/>
      <c r="Y768" s="420"/>
      <c r="Z768" s="420"/>
      <c r="AA768" s="420"/>
      <c r="AB768" s="420"/>
      <c r="AC768" s="420"/>
    </row>
    <row r="769" spans="2:29">
      <c r="B769" s="420"/>
      <c r="C769" s="420"/>
      <c r="D769" s="420"/>
      <c r="E769" s="420"/>
      <c r="F769" s="421"/>
      <c r="G769" s="421"/>
      <c r="H769" s="420"/>
      <c r="I769" s="420"/>
      <c r="J769" s="420"/>
      <c r="K769" s="420"/>
      <c r="L769" s="420"/>
      <c r="M769" s="420"/>
      <c r="N769" s="420"/>
      <c r="O769" s="420"/>
      <c r="P769" s="420"/>
      <c r="Q769" s="420"/>
      <c r="R769" s="420"/>
      <c r="S769" s="420"/>
      <c r="T769" s="420"/>
      <c r="U769" s="420"/>
      <c r="V769" s="420"/>
      <c r="W769" s="420"/>
      <c r="X769" s="420"/>
      <c r="Y769" s="420"/>
      <c r="Z769" s="420"/>
      <c r="AA769" s="420"/>
      <c r="AB769" s="420"/>
      <c r="AC769" s="420"/>
    </row>
    <row r="770" spans="2:29">
      <c r="B770" s="420"/>
      <c r="C770" s="420"/>
      <c r="D770" s="420"/>
      <c r="E770" s="420"/>
      <c r="F770" s="421"/>
      <c r="G770" s="421"/>
      <c r="H770" s="420"/>
      <c r="I770" s="420"/>
      <c r="J770" s="420"/>
      <c r="K770" s="420"/>
      <c r="L770" s="420"/>
      <c r="M770" s="420"/>
      <c r="N770" s="420"/>
      <c r="O770" s="420"/>
      <c r="P770" s="420"/>
      <c r="Q770" s="420"/>
      <c r="R770" s="420"/>
      <c r="S770" s="420"/>
      <c r="T770" s="420"/>
      <c r="U770" s="420"/>
      <c r="V770" s="420"/>
      <c r="W770" s="420"/>
      <c r="X770" s="420"/>
      <c r="Y770" s="420"/>
      <c r="Z770" s="420"/>
      <c r="AA770" s="420"/>
      <c r="AB770" s="420"/>
      <c r="AC770" s="420"/>
    </row>
    <row r="771" spans="2:29">
      <c r="B771" s="420"/>
      <c r="C771" s="420"/>
      <c r="D771" s="420"/>
      <c r="E771" s="420"/>
      <c r="F771" s="421"/>
      <c r="G771" s="421"/>
      <c r="H771" s="420"/>
      <c r="I771" s="420"/>
      <c r="J771" s="420"/>
      <c r="K771" s="420"/>
      <c r="L771" s="420"/>
      <c r="M771" s="420"/>
      <c r="N771" s="420"/>
      <c r="O771" s="420"/>
      <c r="P771" s="420"/>
      <c r="Q771" s="420"/>
      <c r="R771" s="420"/>
      <c r="S771" s="420"/>
      <c r="T771" s="420"/>
      <c r="U771" s="420"/>
      <c r="V771" s="420"/>
      <c r="W771" s="420"/>
      <c r="X771" s="420"/>
      <c r="Y771" s="420"/>
      <c r="Z771" s="420"/>
      <c r="AA771" s="420"/>
      <c r="AB771" s="420"/>
      <c r="AC771" s="420"/>
    </row>
    <row r="772" spans="2:29">
      <c r="B772" s="420"/>
      <c r="C772" s="420"/>
      <c r="D772" s="420"/>
      <c r="E772" s="420"/>
      <c r="F772" s="421"/>
      <c r="G772" s="421"/>
      <c r="H772" s="420"/>
      <c r="I772" s="420"/>
      <c r="J772" s="420"/>
      <c r="K772" s="420"/>
      <c r="L772" s="420"/>
      <c r="M772" s="420"/>
      <c r="N772" s="420"/>
      <c r="O772" s="420"/>
      <c r="P772" s="420"/>
      <c r="Q772" s="420"/>
      <c r="R772" s="420"/>
      <c r="S772" s="420"/>
      <c r="T772" s="420"/>
      <c r="U772" s="420"/>
      <c r="V772" s="420"/>
      <c r="W772" s="420"/>
      <c r="X772" s="420"/>
      <c r="Y772" s="420"/>
      <c r="Z772" s="420"/>
      <c r="AA772" s="420"/>
      <c r="AB772" s="420"/>
      <c r="AC772" s="420"/>
    </row>
    <row r="773" spans="2:29">
      <c r="B773" s="420"/>
      <c r="C773" s="420"/>
      <c r="D773" s="420"/>
      <c r="E773" s="420"/>
      <c r="F773" s="421"/>
      <c r="G773" s="421"/>
      <c r="H773" s="420"/>
      <c r="I773" s="420"/>
      <c r="J773" s="420"/>
      <c r="K773" s="420"/>
      <c r="L773" s="420"/>
      <c r="M773" s="420"/>
      <c r="N773" s="420"/>
      <c r="O773" s="420"/>
      <c r="P773" s="420"/>
      <c r="Q773" s="420"/>
      <c r="R773" s="420"/>
      <c r="S773" s="420"/>
      <c r="T773" s="420"/>
      <c r="U773" s="420"/>
      <c r="V773" s="420"/>
      <c r="W773" s="420"/>
      <c r="X773" s="420"/>
      <c r="Y773" s="420"/>
      <c r="Z773" s="420"/>
      <c r="AA773" s="420"/>
      <c r="AB773" s="420"/>
      <c r="AC773" s="420"/>
    </row>
    <row r="774" spans="2:29">
      <c r="B774" s="420"/>
      <c r="C774" s="420"/>
      <c r="D774" s="420"/>
      <c r="E774" s="420"/>
      <c r="F774" s="421"/>
      <c r="G774" s="421"/>
      <c r="H774" s="420"/>
      <c r="I774" s="420"/>
      <c r="J774" s="420"/>
      <c r="K774" s="420"/>
      <c r="L774" s="420"/>
      <c r="M774" s="420"/>
      <c r="N774" s="420"/>
      <c r="O774" s="420"/>
      <c r="P774" s="420"/>
      <c r="Q774" s="420"/>
      <c r="R774" s="420"/>
      <c r="S774" s="420"/>
      <c r="T774" s="420"/>
      <c r="U774" s="420"/>
      <c r="V774" s="420"/>
      <c r="W774" s="420"/>
      <c r="X774" s="420"/>
      <c r="Y774" s="420"/>
      <c r="Z774" s="420"/>
      <c r="AA774" s="420"/>
      <c r="AB774" s="420"/>
      <c r="AC774" s="420"/>
    </row>
    <row r="775" spans="2:29">
      <c r="B775" s="420"/>
      <c r="C775" s="420"/>
      <c r="D775" s="420"/>
      <c r="E775" s="420"/>
      <c r="F775" s="421"/>
      <c r="G775" s="421"/>
      <c r="H775" s="420"/>
      <c r="I775" s="420"/>
      <c r="J775" s="420"/>
      <c r="K775" s="420"/>
      <c r="L775" s="420"/>
      <c r="M775" s="420"/>
      <c r="N775" s="420"/>
      <c r="O775" s="420"/>
      <c r="P775" s="420"/>
      <c r="Q775" s="420"/>
      <c r="R775" s="420"/>
      <c r="S775" s="420"/>
      <c r="T775" s="420"/>
      <c r="U775" s="420"/>
      <c r="V775" s="420"/>
      <c r="W775" s="420"/>
      <c r="X775" s="420"/>
      <c r="Y775" s="420"/>
      <c r="Z775" s="420"/>
      <c r="AA775" s="420"/>
      <c r="AB775" s="420"/>
      <c r="AC775" s="420"/>
    </row>
    <row r="776" spans="2:29">
      <c r="B776" s="420"/>
      <c r="C776" s="420"/>
      <c r="D776" s="420"/>
      <c r="E776" s="420"/>
      <c r="F776" s="421"/>
      <c r="G776" s="421"/>
      <c r="H776" s="420"/>
      <c r="I776" s="420"/>
      <c r="J776" s="420"/>
      <c r="K776" s="420"/>
      <c r="L776" s="420"/>
      <c r="M776" s="420"/>
      <c r="N776" s="420"/>
      <c r="O776" s="420"/>
      <c r="P776" s="420"/>
      <c r="Q776" s="420"/>
      <c r="R776" s="420"/>
      <c r="S776" s="420"/>
      <c r="T776" s="420"/>
      <c r="U776" s="420"/>
      <c r="V776" s="420"/>
      <c r="W776" s="420"/>
      <c r="X776" s="420"/>
      <c r="Y776" s="420"/>
      <c r="Z776" s="420"/>
      <c r="AA776" s="420"/>
      <c r="AB776" s="420"/>
      <c r="AC776" s="420"/>
    </row>
    <row r="777" spans="2:29">
      <c r="B777" s="420"/>
      <c r="C777" s="420"/>
      <c r="D777" s="420"/>
      <c r="E777" s="420"/>
      <c r="F777" s="421"/>
      <c r="G777" s="421"/>
      <c r="H777" s="420"/>
      <c r="I777" s="420"/>
      <c r="J777" s="420"/>
      <c r="K777" s="420"/>
      <c r="L777" s="420"/>
      <c r="M777" s="420"/>
      <c r="N777" s="420"/>
      <c r="O777" s="420"/>
      <c r="P777" s="420"/>
      <c r="Q777" s="420"/>
      <c r="R777" s="420"/>
      <c r="S777" s="420"/>
      <c r="T777" s="420"/>
      <c r="U777" s="420"/>
      <c r="V777" s="420"/>
      <c r="W777" s="420"/>
      <c r="X777" s="420"/>
      <c r="Y777" s="420"/>
      <c r="Z777" s="420"/>
      <c r="AA777" s="420"/>
      <c r="AB777" s="420"/>
      <c r="AC777" s="420"/>
    </row>
    <row r="778" spans="2:29">
      <c r="B778" s="420"/>
      <c r="C778" s="420"/>
      <c r="D778" s="420"/>
      <c r="E778" s="420"/>
      <c r="F778" s="421"/>
      <c r="G778" s="421"/>
      <c r="H778" s="420"/>
      <c r="I778" s="420"/>
      <c r="J778" s="420"/>
      <c r="K778" s="420"/>
      <c r="L778" s="420"/>
      <c r="M778" s="420"/>
      <c r="N778" s="420"/>
      <c r="O778" s="420"/>
      <c r="P778" s="420"/>
      <c r="Q778" s="420"/>
      <c r="R778" s="420"/>
      <c r="S778" s="420"/>
      <c r="T778" s="420"/>
      <c r="U778" s="420"/>
      <c r="V778" s="420"/>
      <c r="W778" s="420"/>
      <c r="X778" s="420"/>
      <c r="Y778" s="420"/>
      <c r="Z778" s="420"/>
      <c r="AA778" s="420"/>
      <c r="AB778" s="420"/>
      <c r="AC778" s="420"/>
    </row>
    <row r="779" spans="2:29">
      <c r="B779" s="420"/>
      <c r="C779" s="420"/>
      <c r="D779" s="420"/>
      <c r="E779" s="420"/>
      <c r="F779" s="421"/>
      <c r="G779" s="421"/>
      <c r="H779" s="420"/>
      <c r="I779" s="420"/>
      <c r="J779" s="420"/>
      <c r="K779" s="420"/>
      <c r="L779" s="420"/>
      <c r="M779" s="420"/>
      <c r="N779" s="420"/>
      <c r="O779" s="420"/>
      <c r="P779" s="420"/>
      <c r="Q779" s="420"/>
      <c r="R779" s="420"/>
      <c r="S779" s="420"/>
      <c r="T779" s="420"/>
      <c r="U779" s="420"/>
      <c r="V779" s="420"/>
      <c r="W779" s="420"/>
      <c r="X779" s="420"/>
      <c r="Y779" s="420"/>
      <c r="Z779" s="420"/>
      <c r="AA779" s="420"/>
      <c r="AB779" s="420"/>
      <c r="AC779" s="420"/>
    </row>
    <row r="780" spans="2:29">
      <c r="B780" s="420"/>
      <c r="C780" s="420"/>
      <c r="D780" s="420"/>
      <c r="E780" s="420"/>
      <c r="F780" s="421"/>
      <c r="G780" s="421"/>
      <c r="H780" s="420"/>
      <c r="I780" s="420"/>
      <c r="J780" s="420"/>
      <c r="K780" s="420"/>
      <c r="L780" s="420"/>
      <c r="M780" s="420"/>
      <c r="N780" s="420"/>
      <c r="O780" s="420"/>
      <c r="P780" s="420"/>
      <c r="Q780" s="420"/>
      <c r="R780" s="420"/>
      <c r="S780" s="420"/>
      <c r="T780" s="420"/>
      <c r="U780" s="420"/>
      <c r="V780" s="420"/>
      <c r="W780" s="420"/>
      <c r="X780" s="420"/>
      <c r="Y780" s="420"/>
      <c r="Z780" s="420"/>
      <c r="AA780" s="420"/>
      <c r="AB780" s="420"/>
      <c r="AC780" s="420"/>
    </row>
    <row r="781" spans="2:29">
      <c r="B781" s="420"/>
      <c r="C781" s="420"/>
      <c r="D781" s="420"/>
      <c r="E781" s="420"/>
      <c r="F781" s="421"/>
      <c r="G781" s="421"/>
      <c r="H781" s="420"/>
      <c r="I781" s="420"/>
      <c r="J781" s="420"/>
      <c r="K781" s="420"/>
      <c r="L781" s="420"/>
      <c r="M781" s="420"/>
      <c r="N781" s="420"/>
      <c r="O781" s="420"/>
      <c r="P781" s="420"/>
      <c r="Q781" s="420"/>
      <c r="R781" s="420"/>
      <c r="S781" s="420"/>
      <c r="T781" s="420"/>
      <c r="U781" s="420"/>
      <c r="V781" s="420"/>
      <c r="W781" s="420"/>
      <c r="X781" s="420"/>
      <c r="Y781" s="420"/>
      <c r="Z781" s="420"/>
      <c r="AA781" s="420"/>
      <c r="AB781" s="420"/>
      <c r="AC781" s="420"/>
    </row>
    <row r="782" spans="2:29">
      <c r="B782" s="420"/>
      <c r="C782" s="420"/>
      <c r="D782" s="420"/>
      <c r="E782" s="420"/>
      <c r="F782" s="421"/>
      <c r="G782" s="421"/>
      <c r="H782" s="420"/>
      <c r="I782" s="420"/>
      <c r="J782" s="420"/>
      <c r="K782" s="420"/>
      <c r="L782" s="420"/>
      <c r="M782" s="420"/>
      <c r="N782" s="420"/>
      <c r="O782" s="420"/>
      <c r="P782" s="420"/>
      <c r="Q782" s="420"/>
      <c r="R782" s="420"/>
      <c r="S782" s="420"/>
      <c r="T782" s="420"/>
      <c r="U782" s="420"/>
      <c r="V782" s="420"/>
      <c r="W782" s="420"/>
      <c r="X782" s="420"/>
      <c r="Y782" s="420"/>
      <c r="Z782" s="420"/>
      <c r="AA782" s="420"/>
      <c r="AB782" s="420"/>
      <c r="AC782" s="420"/>
    </row>
    <row r="783" spans="2:29">
      <c r="B783" s="420"/>
      <c r="C783" s="420"/>
      <c r="D783" s="420"/>
      <c r="E783" s="420"/>
      <c r="F783" s="421"/>
      <c r="G783" s="421"/>
      <c r="H783" s="420"/>
      <c r="I783" s="420"/>
      <c r="J783" s="420"/>
      <c r="K783" s="420"/>
      <c r="L783" s="420"/>
      <c r="M783" s="420"/>
      <c r="N783" s="420"/>
      <c r="O783" s="420"/>
      <c r="P783" s="420"/>
      <c r="Q783" s="420"/>
      <c r="R783" s="420"/>
      <c r="S783" s="420"/>
      <c r="T783" s="420"/>
      <c r="U783" s="420"/>
      <c r="V783" s="420"/>
      <c r="W783" s="420"/>
      <c r="X783" s="420"/>
      <c r="Y783" s="420"/>
      <c r="Z783" s="420"/>
      <c r="AA783" s="420"/>
      <c r="AB783" s="420"/>
      <c r="AC783" s="420"/>
    </row>
    <row r="784" spans="2:29">
      <c r="B784" s="420"/>
      <c r="C784" s="420"/>
      <c r="D784" s="420"/>
      <c r="E784" s="420"/>
      <c r="F784" s="421"/>
      <c r="G784" s="421"/>
      <c r="H784" s="420"/>
      <c r="I784" s="420"/>
      <c r="J784" s="420"/>
      <c r="K784" s="420"/>
      <c r="L784" s="420"/>
      <c r="M784" s="420"/>
      <c r="N784" s="420"/>
      <c r="O784" s="420"/>
      <c r="P784" s="420"/>
      <c r="Q784" s="420"/>
      <c r="R784" s="420"/>
      <c r="S784" s="420"/>
      <c r="T784" s="420"/>
      <c r="U784" s="420"/>
      <c r="V784" s="420"/>
      <c r="W784" s="420"/>
      <c r="X784" s="420"/>
      <c r="Y784" s="420"/>
      <c r="Z784" s="420"/>
      <c r="AA784" s="420"/>
      <c r="AB784" s="420"/>
      <c r="AC784" s="420"/>
    </row>
    <row r="785" spans="2:29">
      <c r="B785" s="420"/>
      <c r="C785" s="420"/>
      <c r="D785" s="420"/>
      <c r="E785" s="420"/>
      <c r="F785" s="421"/>
      <c r="G785" s="421"/>
      <c r="H785" s="420"/>
      <c r="I785" s="420"/>
      <c r="J785" s="420"/>
      <c r="K785" s="420"/>
      <c r="L785" s="420"/>
      <c r="M785" s="420"/>
      <c r="N785" s="420"/>
      <c r="O785" s="420"/>
      <c r="P785" s="420"/>
      <c r="Q785" s="420"/>
      <c r="R785" s="420"/>
      <c r="S785" s="420"/>
      <c r="T785" s="420"/>
      <c r="U785" s="420"/>
      <c r="V785" s="420"/>
      <c r="W785" s="420"/>
      <c r="X785" s="420"/>
      <c r="Y785" s="420"/>
      <c r="Z785" s="420"/>
      <c r="AA785" s="420"/>
      <c r="AB785" s="420"/>
      <c r="AC785" s="420"/>
    </row>
    <row r="786" spans="2:29">
      <c r="B786" s="420"/>
      <c r="C786" s="420"/>
      <c r="D786" s="420"/>
      <c r="E786" s="420"/>
      <c r="F786" s="421"/>
      <c r="G786" s="421"/>
      <c r="H786" s="420"/>
      <c r="I786" s="420"/>
      <c r="J786" s="420"/>
      <c r="K786" s="420"/>
      <c r="L786" s="420"/>
      <c r="M786" s="420"/>
      <c r="N786" s="420"/>
      <c r="O786" s="420"/>
      <c r="P786" s="420"/>
      <c r="Q786" s="420"/>
      <c r="R786" s="420"/>
      <c r="S786" s="420"/>
      <c r="T786" s="420"/>
      <c r="U786" s="420"/>
      <c r="V786" s="420"/>
      <c r="W786" s="420"/>
      <c r="X786" s="420"/>
      <c r="Y786" s="420"/>
      <c r="Z786" s="420"/>
      <c r="AA786" s="420"/>
      <c r="AB786" s="420"/>
      <c r="AC786" s="420"/>
    </row>
    <row r="787" spans="2:29">
      <c r="B787" s="420"/>
      <c r="C787" s="420"/>
      <c r="D787" s="420"/>
      <c r="E787" s="420"/>
      <c r="F787" s="421"/>
      <c r="G787" s="421"/>
      <c r="H787" s="420"/>
      <c r="I787" s="420"/>
      <c r="J787" s="420"/>
      <c r="K787" s="420"/>
      <c r="L787" s="420"/>
      <c r="M787" s="420"/>
      <c r="N787" s="420"/>
      <c r="O787" s="420"/>
      <c r="P787" s="420"/>
      <c r="Q787" s="420"/>
      <c r="R787" s="420"/>
      <c r="S787" s="420"/>
      <c r="T787" s="420"/>
      <c r="U787" s="420"/>
      <c r="V787" s="420"/>
      <c r="W787" s="420"/>
      <c r="X787" s="420"/>
      <c r="Y787" s="420"/>
      <c r="Z787" s="420"/>
      <c r="AA787" s="420"/>
      <c r="AB787" s="420"/>
      <c r="AC787" s="420"/>
    </row>
    <row r="788" spans="2:29">
      <c r="B788" s="420"/>
      <c r="C788" s="420"/>
      <c r="D788" s="420"/>
      <c r="E788" s="420"/>
      <c r="F788" s="421"/>
      <c r="G788" s="421"/>
      <c r="H788" s="420"/>
      <c r="I788" s="420"/>
      <c r="J788" s="420"/>
      <c r="K788" s="420"/>
      <c r="L788" s="420"/>
      <c r="M788" s="420"/>
      <c r="N788" s="420"/>
      <c r="O788" s="420"/>
      <c r="P788" s="420"/>
      <c r="Q788" s="420"/>
      <c r="R788" s="420"/>
      <c r="S788" s="420"/>
      <c r="T788" s="420"/>
      <c r="U788" s="420"/>
      <c r="V788" s="420"/>
      <c r="W788" s="420"/>
      <c r="X788" s="420"/>
      <c r="Y788" s="420"/>
      <c r="Z788" s="420"/>
      <c r="AA788" s="420"/>
      <c r="AB788" s="420"/>
      <c r="AC788" s="420"/>
    </row>
    <row r="789" spans="2:29">
      <c r="B789" s="420"/>
      <c r="C789" s="420"/>
      <c r="D789" s="420"/>
      <c r="E789" s="420"/>
      <c r="F789" s="421"/>
      <c r="G789" s="421"/>
      <c r="H789" s="420"/>
      <c r="I789" s="420"/>
      <c r="J789" s="420"/>
      <c r="K789" s="420"/>
      <c r="L789" s="420"/>
      <c r="M789" s="420"/>
      <c r="N789" s="420"/>
      <c r="O789" s="420"/>
      <c r="P789" s="420"/>
      <c r="Q789" s="420"/>
      <c r="R789" s="420"/>
      <c r="S789" s="420"/>
      <c r="T789" s="420"/>
      <c r="U789" s="420"/>
      <c r="V789" s="420"/>
      <c r="W789" s="420"/>
      <c r="X789" s="420"/>
      <c r="Y789" s="420"/>
      <c r="Z789" s="420"/>
      <c r="AA789" s="420"/>
      <c r="AB789" s="420"/>
      <c r="AC789" s="420"/>
    </row>
    <row r="790" spans="2:29">
      <c r="B790" s="420"/>
      <c r="C790" s="420"/>
      <c r="D790" s="420"/>
      <c r="E790" s="420"/>
      <c r="F790" s="421"/>
      <c r="G790" s="421"/>
      <c r="H790" s="420"/>
      <c r="I790" s="420"/>
      <c r="J790" s="420"/>
      <c r="K790" s="420"/>
      <c r="L790" s="420"/>
      <c r="M790" s="420"/>
      <c r="N790" s="420"/>
      <c r="O790" s="420"/>
      <c r="P790" s="420"/>
      <c r="Q790" s="420"/>
      <c r="R790" s="420"/>
      <c r="S790" s="420"/>
      <c r="T790" s="420"/>
      <c r="U790" s="420"/>
      <c r="V790" s="420"/>
      <c r="W790" s="420"/>
      <c r="X790" s="420"/>
      <c r="Y790" s="420"/>
      <c r="Z790" s="420"/>
      <c r="AA790" s="420"/>
      <c r="AB790" s="420"/>
      <c r="AC790" s="420"/>
    </row>
    <row r="791" spans="2:29">
      <c r="B791" s="420"/>
      <c r="C791" s="420"/>
      <c r="D791" s="420"/>
      <c r="E791" s="420"/>
      <c r="F791" s="421"/>
      <c r="G791" s="421"/>
      <c r="H791" s="420"/>
      <c r="I791" s="420"/>
      <c r="J791" s="420"/>
      <c r="K791" s="420"/>
      <c r="L791" s="420"/>
      <c r="M791" s="420"/>
      <c r="N791" s="420"/>
      <c r="O791" s="420"/>
      <c r="P791" s="420"/>
      <c r="Q791" s="420"/>
      <c r="R791" s="420"/>
      <c r="S791" s="420"/>
      <c r="T791" s="420"/>
      <c r="U791" s="420"/>
      <c r="V791" s="420"/>
      <c r="W791" s="420"/>
      <c r="X791" s="420"/>
      <c r="Y791" s="420"/>
      <c r="Z791" s="420"/>
      <c r="AA791" s="420"/>
      <c r="AB791" s="420"/>
      <c r="AC791" s="420"/>
    </row>
    <row r="792" spans="2:29">
      <c r="B792" s="420"/>
      <c r="C792" s="420"/>
      <c r="D792" s="420"/>
      <c r="E792" s="420"/>
      <c r="F792" s="421"/>
      <c r="G792" s="421"/>
      <c r="H792" s="420"/>
      <c r="I792" s="420"/>
      <c r="J792" s="420"/>
      <c r="K792" s="420"/>
      <c r="L792" s="420"/>
      <c r="M792" s="420"/>
      <c r="N792" s="420"/>
      <c r="O792" s="420"/>
      <c r="P792" s="420"/>
      <c r="Q792" s="420"/>
      <c r="R792" s="420"/>
      <c r="S792" s="420"/>
      <c r="T792" s="420"/>
      <c r="U792" s="420"/>
      <c r="V792" s="420"/>
      <c r="W792" s="420"/>
      <c r="X792" s="420"/>
      <c r="Y792" s="420"/>
      <c r="Z792" s="420"/>
      <c r="AA792" s="420"/>
      <c r="AB792" s="420"/>
      <c r="AC792" s="420"/>
    </row>
    <row r="793" spans="2:29">
      <c r="B793" s="420"/>
      <c r="C793" s="420"/>
      <c r="D793" s="420"/>
      <c r="E793" s="420"/>
      <c r="F793" s="421"/>
      <c r="G793" s="421"/>
      <c r="H793" s="420"/>
      <c r="I793" s="420"/>
      <c r="J793" s="420"/>
      <c r="K793" s="420"/>
      <c r="L793" s="420"/>
      <c r="M793" s="420"/>
      <c r="N793" s="420"/>
      <c r="O793" s="420"/>
      <c r="P793" s="420"/>
      <c r="Q793" s="420"/>
      <c r="R793" s="420"/>
      <c r="S793" s="420"/>
      <c r="T793" s="420"/>
      <c r="U793" s="420"/>
      <c r="V793" s="420"/>
      <c r="W793" s="420"/>
      <c r="X793" s="420"/>
      <c r="Y793" s="420"/>
      <c r="Z793" s="420"/>
      <c r="AA793" s="420"/>
      <c r="AB793" s="420"/>
      <c r="AC793" s="420"/>
    </row>
  </sheetData>
  <mergeCells count="13">
    <mergeCell ref="A1:G1"/>
    <mergeCell ref="A2:G2"/>
    <mergeCell ref="A5:G5"/>
    <mergeCell ref="A6:G6"/>
    <mergeCell ref="A9:A10"/>
    <mergeCell ref="F9:F10"/>
    <mergeCell ref="G9:G10"/>
    <mergeCell ref="A35:A36"/>
    <mergeCell ref="F35:F36"/>
    <mergeCell ref="G35:G36"/>
    <mergeCell ref="A54:A55"/>
    <mergeCell ref="F54:F55"/>
    <mergeCell ref="G54:G55"/>
  </mergeCells>
  <pageMargins left="0.7" right="0.7" top="0.75" bottom="0.75" header="0.3" footer="0.3"/>
  <pageSetup paperSize="9" scale="6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7"/>
  <sheetViews>
    <sheetView topLeftCell="A16" zoomScaleNormal="100" workbookViewId="0">
      <selection activeCell="G16" sqref="G16"/>
    </sheetView>
  </sheetViews>
  <sheetFormatPr baseColWidth="10" defaultRowHeight="12.75"/>
  <cols>
    <col min="1" max="1" width="46" style="401" customWidth="1"/>
    <col min="2" max="3" width="12.140625" style="401" customWidth="1"/>
    <col min="4" max="5" width="13.7109375" style="401" customWidth="1"/>
    <col min="6" max="6" width="13.42578125" style="422" customWidth="1"/>
    <col min="7" max="7" width="11.7109375" style="422" customWidth="1"/>
    <col min="8" max="8" width="18.42578125" style="401" hidden="1" customWidth="1"/>
    <col min="9" max="10" width="0" style="401" hidden="1" customWidth="1"/>
    <col min="11" max="11" width="5.85546875" style="401" customWidth="1"/>
    <col min="12" max="12" width="2.85546875" style="401" customWidth="1"/>
    <col min="13" max="16384" width="11.42578125" style="401"/>
  </cols>
  <sheetData>
    <row r="1" spans="1:8" ht="15">
      <c r="A1" s="865" t="s">
        <v>725</v>
      </c>
      <c r="B1" s="865"/>
      <c r="C1" s="865"/>
      <c r="D1" s="865"/>
      <c r="E1" s="865"/>
      <c r="F1" s="865"/>
      <c r="G1" s="865"/>
    </row>
    <row r="2" spans="1:8" ht="15">
      <c r="A2" s="865" t="s">
        <v>726</v>
      </c>
      <c r="B2" s="865"/>
      <c r="C2" s="865"/>
      <c r="D2" s="865"/>
      <c r="E2" s="865"/>
      <c r="F2" s="865"/>
      <c r="G2" s="865"/>
    </row>
    <row r="3" spans="1:8">
      <c r="A3" s="88" t="s">
        <v>677</v>
      </c>
      <c r="B3" s="402"/>
      <c r="C3" s="402"/>
      <c r="D3" s="402"/>
      <c r="E3" s="402"/>
      <c r="F3" s="403"/>
      <c r="G3" s="403"/>
    </row>
    <row r="4" spans="1:8">
      <c r="A4" s="88" t="s">
        <v>678</v>
      </c>
      <c r="B4" s="402"/>
      <c r="C4" s="402"/>
      <c r="D4" s="402"/>
      <c r="E4" s="402"/>
      <c r="F4" s="403"/>
      <c r="G4" s="403"/>
    </row>
    <row r="5" spans="1:8" ht="13.5" thickBot="1">
      <c r="A5" s="866"/>
      <c r="B5" s="867"/>
      <c r="C5" s="867"/>
      <c r="D5" s="867"/>
      <c r="E5" s="867"/>
      <c r="F5" s="867"/>
      <c r="G5" s="867"/>
    </row>
    <row r="6" spans="1:8" ht="13.5" thickBot="1">
      <c r="A6" s="874" t="s">
        <v>727</v>
      </c>
      <c r="B6" s="868"/>
      <c r="C6" s="868"/>
      <c r="D6" s="868"/>
      <c r="E6" s="868"/>
      <c r="F6" s="868"/>
      <c r="G6" s="869"/>
      <c r="H6" s="419"/>
    </row>
    <row r="7" spans="1:8" ht="13.5" thickBot="1">
      <c r="A7" s="402"/>
      <c r="B7" s="405"/>
      <c r="C7" s="405"/>
      <c r="D7" s="405"/>
      <c r="E7" s="405"/>
      <c r="F7" s="406"/>
      <c r="G7" s="406"/>
      <c r="H7" s="419"/>
    </row>
    <row r="8" spans="1:8" ht="17.25" customHeight="1" thickBot="1">
      <c r="A8" s="870" t="s">
        <v>697</v>
      </c>
      <c r="B8" s="423" t="s">
        <v>698</v>
      </c>
      <c r="C8" s="461" t="s">
        <v>699</v>
      </c>
      <c r="D8" s="423" t="s">
        <v>700</v>
      </c>
      <c r="E8" s="407" t="s">
        <v>701</v>
      </c>
      <c r="F8" s="740" t="s">
        <v>702</v>
      </c>
      <c r="G8" s="872" t="s">
        <v>703</v>
      </c>
      <c r="H8" s="419"/>
    </row>
    <row r="9" spans="1:8" ht="20.25" customHeight="1" thickTop="1" thickBot="1">
      <c r="A9" s="871"/>
      <c r="B9" s="413" t="s">
        <v>704</v>
      </c>
      <c r="C9" s="462" t="s">
        <v>704</v>
      </c>
      <c r="D9" s="413" t="s">
        <v>704</v>
      </c>
      <c r="E9" s="413" t="s">
        <v>704</v>
      </c>
      <c r="F9" s="800"/>
      <c r="G9" s="873"/>
      <c r="H9" s="419"/>
    </row>
    <row r="10" spans="1:8">
      <c r="A10" s="409" t="s">
        <v>685</v>
      </c>
      <c r="B10" s="425">
        <f>B11+B12</f>
        <v>30970235</v>
      </c>
      <c r="C10" s="443">
        <f t="shared" ref="C10:E10" si="0">C11+C12</f>
        <v>30825071</v>
      </c>
      <c r="D10" s="425">
        <f t="shared" si="0"/>
        <v>33630401</v>
      </c>
      <c r="E10" s="427">
        <f t="shared" si="0"/>
        <v>32856858</v>
      </c>
      <c r="F10" s="425">
        <f>F11+F12</f>
        <v>43875936</v>
      </c>
      <c r="G10" s="425"/>
      <c r="H10" s="419"/>
    </row>
    <row r="11" spans="1:8">
      <c r="A11" s="428" t="s">
        <v>705</v>
      </c>
      <c r="B11" s="430">
        <v>29571184</v>
      </c>
      <c r="C11" s="444">
        <v>29823691</v>
      </c>
      <c r="D11" s="430">
        <v>32408130</v>
      </c>
      <c r="E11" s="463">
        <v>31536523</v>
      </c>
      <c r="F11" s="430">
        <v>42128838</v>
      </c>
      <c r="G11" s="430"/>
      <c r="H11" s="419"/>
    </row>
    <row r="12" spans="1:8">
      <c r="A12" s="428" t="s">
        <v>706</v>
      </c>
      <c r="B12" s="434">
        <v>1399051</v>
      </c>
      <c r="C12" s="454">
        <v>1001380</v>
      </c>
      <c r="D12" s="434">
        <v>1222271</v>
      </c>
      <c r="E12" s="412">
        <v>1320335</v>
      </c>
      <c r="F12" s="434">
        <v>1747098</v>
      </c>
      <c r="G12" s="434"/>
      <c r="H12" s="419"/>
    </row>
    <row r="13" spans="1:8">
      <c r="A13" s="411" t="s">
        <v>686</v>
      </c>
      <c r="B13" s="436">
        <f>B14+B15</f>
        <v>6660675</v>
      </c>
      <c r="C13" s="453">
        <f t="shared" ref="C13:F13" si="1">C14+C15</f>
        <v>6556695</v>
      </c>
      <c r="D13" s="436">
        <f t="shared" si="1"/>
        <v>6759767</v>
      </c>
      <c r="E13" s="438">
        <f t="shared" si="1"/>
        <v>7134709</v>
      </c>
      <c r="F13" s="436">
        <f t="shared" si="1"/>
        <v>7614593</v>
      </c>
      <c r="G13" s="434"/>
      <c r="H13" s="419"/>
    </row>
    <row r="14" spans="1:8">
      <c r="A14" s="428" t="s">
        <v>707</v>
      </c>
      <c r="B14" s="434">
        <v>6637174</v>
      </c>
      <c r="C14" s="454">
        <v>6536695</v>
      </c>
      <c r="D14" s="434">
        <v>6745267</v>
      </c>
      <c r="E14" s="412">
        <v>6889042</v>
      </c>
      <c r="F14" s="434">
        <v>7164593</v>
      </c>
      <c r="G14" s="434"/>
      <c r="H14" s="419"/>
    </row>
    <row r="15" spans="1:8">
      <c r="A15" s="428" t="s">
        <v>708</v>
      </c>
      <c r="B15" s="434">
        <v>23501</v>
      </c>
      <c r="C15" s="454">
        <v>20000</v>
      </c>
      <c r="D15" s="434">
        <v>14500</v>
      </c>
      <c r="E15" s="412">
        <v>245667</v>
      </c>
      <c r="F15" s="434">
        <v>450000</v>
      </c>
      <c r="G15" s="434"/>
      <c r="H15" s="419"/>
    </row>
    <row r="16" spans="1:8">
      <c r="A16" s="411" t="s">
        <v>687</v>
      </c>
      <c r="B16" s="436">
        <f>B17+B18</f>
        <v>17497567</v>
      </c>
      <c r="C16" s="453">
        <f t="shared" ref="C16:F16" si="2">C17+C18</f>
        <v>18630948</v>
      </c>
      <c r="D16" s="436">
        <f t="shared" si="2"/>
        <v>22717377</v>
      </c>
      <c r="E16" s="438">
        <f t="shared" si="2"/>
        <v>21229891</v>
      </c>
      <c r="F16" s="436">
        <f t="shared" si="2"/>
        <v>40862319</v>
      </c>
      <c r="G16" s="434"/>
      <c r="H16" s="419"/>
    </row>
    <row r="17" spans="1:8">
      <c r="A17" s="428" t="s">
        <v>709</v>
      </c>
      <c r="B17" s="434">
        <v>6403310</v>
      </c>
      <c r="C17" s="454">
        <v>6192326</v>
      </c>
      <c r="D17" s="434">
        <v>8524012</v>
      </c>
      <c r="E17" s="412">
        <v>7177612</v>
      </c>
      <c r="F17" s="434">
        <v>10478753</v>
      </c>
      <c r="G17" s="434"/>
      <c r="H17" s="419"/>
    </row>
    <row r="18" spans="1:8">
      <c r="A18" s="428" t="s">
        <v>710</v>
      </c>
      <c r="B18" s="434">
        <v>11094257</v>
      </c>
      <c r="C18" s="454">
        <v>12438622</v>
      </c>
      <c r="D18" s="434">
        <v>14193365</v>
      </c>
      <c r="E18" s="412">
        <v>14052279</v>
      </c>
      <c r="F18" s="434">
        <v>30383566</v>
      </c>
      <c r="G18" s="434"/>
      <c r="H18" s="419"/>
    </row>
    <row r="19" spans="1:8">
      <c r="A19" s="411" t="s">
        <v>688</v>
      </c>
      <c r="B19" s="434"/>
      <c r="C19" s="444"/>
      <c r="D19" s="434"/>
      <c r="E19" s="433"/>
      <c r="F19" s="434"/>
      <c r="G19" s="434"/>
      <c r="H19" s="419"/>
    </row>
    <row r="20" spans="1:8">
      <c r="A20" s="428" t="s">
        <v>711</v>
      </c>
      <c r="B20" s="434"/>
      <c r="C20" s="444"/>
      <c r="D20" s="434"/>
      <c r="E20" s="433"/>
      <c r="F20" s="434"/>
      <c r="G20" s="434"/>
      <c r="H20" s="419"/>
    </row>
    <row r="21" spans="1:8">
      <c r="A21" s="411" t="s">
        <v>689</v>
      </c>
      <c r="B21" s="436">
        <f>B22+B23</f>
        <v>669787</v>
      </c>
      <c r="C21" s="453">
        <f t="shared" ref="C21:E21" si="3">C22+C23</f>
        <v>484339</v>
      </c>
      <c r="D21" s="436">
        <f t="shared" si="3"/>
        <v>60700</v>
      </c>
      <c r="E21" s="438">
        <f t="shared" si="3"/>
        <v>173089</v>
      </c>
      <c r="F21" s="436">
        <f>F22+F23</f>
        <v>28069013</v>
      </c>
      <c r="G21" s="434"/>
      <c r="H21" s="419"/>
    </row>
    <row r="22" spans="1:8" ht="24">
      <c r="A22" s="428" t="s">
        <v>712</v>
      </c>
      <c r="B22" s="434">
        <v>69787</v>
      </c>
      <c r="C22" s="454">
        <v>59388</v>
      </c>
      <c r="D22" s="434">
        <v>60700</v>
      </c>
      <c r="E22" s="412">
        <v>116608</v>
      </c>
      <c r="F22" s="434">
        <v>151590</v>
      </c>
      <c r="G22" s="434"/>
      <c r="H22" s="419"/>
    </row>
    <row r="23" spans="1:8">
      <c r="A23" s="428" t="s">
        <v>713</v>
      </c>
      <c r="B23" s="434">
        <v>600000</v>
      </c>
      <c r="C23" s="454">
        <v>424951</v>
      </c>
      <c r="D23" s="434">
        <v>0</v>
      </c>
      <c r="E23" s="412">
        <v>56481</v>
      </c>
      <c r="F23" s="434">
        <v>27917423</v>
      </c>
      <c r="G23" s="434"/>
      <c r="H23" s="419"/>
    </row>
    <row r="24" spans="1:8">
      <c r="A24" s="411" t="s">
        <v>690</v>
      </c>
      <c r="B24" s="436">
        <f>B25+B26+B27+B28+B29</f>
        <v>8784806</v>
      </c>
      <c r="C24" s="453">
        <f t="shared" ref="C24:E24" si="4">C25+C26+C27+C28+C29</f>
        <v>2880878</v>
      </c>
      <c r="D24" s="436">
        <f t="shared" si="4"/>
        <v>16542851</v>
      </c>
      <c r="E24" s="438">
        <f t="shared" si="4"/>
        <v>8976389</v>
      </c>
      <c r="F24" s="436">
        <f>F25+F26+F28+F29</f>
        <v>17873247</v>
      </c>
      <c r="G24" s="434"/>
      <c r="H24" s="419"/>
    </row>
    <row r="25" spans="1:8">
      <c r="A25" s="428" t="s">
        <v>714</v>
      </c>
      <c r="B25" s="434">
        <v>537521</v>
      </c>
      <c r="C25" s="454">
        <v>150000</v>
      </c>
      <c r="D25" s="434">
        <v>1432897</v>
      </c>
      <c r="E25" s="412">
        <v>313409</v>
      </c>
      <c r="F25" s="434">
        <v>423700</v>
      </c>
      <c r="G25" s="434"/>
      <c r="H25" s="419"/>
    </row>
    <row r="26" spans="1:8">
      <c r="A26" s="428" t="s">
        <v>715</v>
      </c>
      <c r="B26" s="434">
        <v>7503492</v>
      </c>
      <c r="C26" s="454">
        <v>2132602</v>
      </c>
      <c r="D26" s="434">
        <v>14357734</v>
      </c>
      <c r="E26" s="412">
        <v>6832160</v>
      </c>
      <c r="F26" s="434">
        <v>16110636</v>
      </c>
      <c r="G26" s="434"/>
      <c r="H26" s="419"/>
    </row>
    <row r="27" spans="1:8">
      <c r="A27" s="428" t="s">
        <v>716</v>
      </c>
      <c r="B27" s="434">
        <v>378436</v>
      </c>
      <c r="C27" s="454">
        <v>380590</v>
      </c>
      <c r="D27" s="434">
        <v>235854</v>
      </c>
      <c r="E27" s="412">
        <v>0</v>
      </c>
      <c r="F27" s="434">
        <v>0</v>
      </c>
      <c r="G27" s="434"/>
      <c r="H27" s="419"/>
    </row>
    <row r="28" spans="1:8">
      <c r="A28" s="428" t="s">
        <v>717</v>
      </c>
      <c r="B28" s="434">
        <v>32000</v>
      </c>
      <c r="C28" s="454">
        <v>125292</v>
      </c>
      <c r="D28" s="434">
        <v>13954</v>
      </c>
      <c r="E28" s="412">
        <v>68214</v>
      </c>
      <c r="F28" s="434">
        <v>17702</v>
      </c>
      <c r="G28" s="434"/>
      <c r="H28" s="419"/>
    </row>
    <row r="29" spans="1:8" ht="13.5" thickBot="1">
      <c r="A29" s="428" t="s">
        <v>718</v>
      </c>
      <c r="B29" s="434">
        <v>333357</v>
      </c>
      <c r="C29" s="454">
        <v>92394</v>
      </c>
      <c r="D29" s="434">
        <v>502412</v>
      </c>
      <c r="E29" s="412">
        <v>1762606</v>
      </c>
      <c r="F29" s="434">
        <v>1321209</v>
      </c>
      <c r="G29" s="459"/>
      <c r="H29" s="419"/>
    </row>
    <row r="30" spans="1:8" ht="13.5" thickBot="1">
      <c r="A30" s="413" t="s">
        <v>691</v>
      </c>
      <c r="B30" s="414">
        <f>B10+B13+B16+B21+B24</f>
        <v>64583070</v>
      </c>
      <c r="C30" s="464">
        <f t="shared" ref="C30:E30" si="5">C10+C13+C16+C21+C24</f>
        <v>59377931</v>
      </c>
      <c r="D30" s="414">
        <f t="shared" si="5"/>
        <v>79711096</v>
      </c>
      <c r="E30" s="414">
        <f t="shared" si="5"/>
        <v>70370936</v>
      </c>
      <c r="F30" s="414">
        <f>F10+F13+F16+F21+F24</f>
        <v>138295108</v>
      </c>
      <c r="G30" s="414"/>
      <c r="H30" s="419"/>
    </row>
    <row r="31" spans="1:8">
      <c r="A31" s="442"/>
      <c r="B31" s="416"/>
      <c r="C31" s="416"/>
      <c r="D31" s="416"/>
      <c r="E31" s="416"/>
      <c r="F31" s="416"/>
      <c r="G31" s="416"/>
      <c r="H31" s="419"/>
    </row>
    <row r="32" spans="1:8">
      <c r="A32" s="442"/>
      <c r="B32" s="416"/>
      <c r="C32" s="416"/>
      <c r="D32" s="416"/>
      <c r="E32" s="416"/>
      <c r="F32" s="416"/>
      <c r="G32" s="416"/>
      <c r="H32" s="419"/>
    </row>
    <row r="33" spans="1:29" ht="13.5" thickBot="1">
      <c r="A33" s="402"/>
      <c r="B33" s="405"/>
      <c r="C33" s="406"/>
      <c r="D33" s="406"/>
      <c r="E33" s="406"/>
      <c r="F33" s="406"/>
      <c r="G33" s="406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</row>
    <row r="34" spans="1:29" ht="28.5" customHeight="1" thickBot="1">
      <c r="A34" s="874" t="s">
        <v>728</v>
      </c>
      <c r="B34" s="868"/>
      <c r="C34" s="868"/>
      <c r="D34" s="868"/>
      <c r="E34" s="868"/>
      <c r="F34" s="868"/>
      <c r="G34" s="869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</row>
    <row r="35" spans="1:29" ht="13.5" thickBot="1">
      <c r="A35" s="402"/>
      <c r="B35" s="405"/>
      <c r="C35" s="405"/>
      <c r="D35" s="405"/>
      <c r="E35" s="405"/>
      <c r="F35" s="406"/>
      <c r="G35" s="406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</row>
    <row r="36" spans="1:29" ht="16.5" customHeight="1" thickBot="1">
      <c r="A36" s="870" t="s">
        <v>729</v>
      </c>
      <c r="B36" s="423" t="s">
        <v>698</v>
      </c>
      <c r="C36" s="423" t="s">
        <v>699</v>
      </c>
      <c r="D36" s="423" t="s">
        <v>700</v>
      </c>
      <c r="E36" s="407" t="s">
        <v>701</v>
      </c>
      <c r="F36" s="740" t="s">
        <v>702</v>
      </c>
      <c r="G36" s="872" t="s">
        <v>703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</row>
    <row r="37" spans="1:29" ht="18.75" customHeight="1" thickTop="1" thickBot="1">
      <c r="A37" s="871"/>
      <c r="B37" s="413" t="s">
        <v>704</v>
      </c>
      <c r="C37" s="413" t="s">
        <v>704</v>
      </c>
      <c r="D37" s="413" t="s">
        <v>704</v>
      </c>
      <c r="E37" s="413" t="s">
        <v>704</v>
      </c>
      <c r="F37" s="800"/>
      <c r="G37" s="873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</row>
    <row r="38" spans="1:29" ht="23.25" customHeight="1" thickBot="1">
      <c r="A38" s="465" t="s">
        <v>730</v>
      </c>
      <c r="B38" s="424">
        <f>B39+B40+B41+B42</f>
        <v>55798264</v>
      </c>
      <c r="C38" s="425">
        <f t="shared" ref="C38:E38" si="6">C39+C40+C41+C42</f>
        <v>56497053</v>
      </c>
      <c r="D38" s="426">
        <f t="shared" si="6"/>
        <v>63168245</v>
      </c>
      <c r="E38" s="427">
        <f t="shared" si="6"/>
        <v>61394547</v>
      </c>
      <c r="F38" s="427">
        <f>F39+F40+F41+F42</f>
        <v>120421861</v>
      </c>
      <c r="G38" s="425">
        <f t="shared" ref="G38:G46" si="7">F38/E38*100-100</f>
        <v>96.144229226090715</v>
      </c>
      <c r="H38" s="466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</row>
    <row r="39" spans="1:29" ht="23.25" customHeight="1" thickBot="1">
      <c r="A39" s="467" t="s">
        <v>731</v>
      </c>
      <c r="B39" s="429">
        <f>B10</f>
        <v>30970235</v>
      </c>
      <c r="C39" s="430">
        <f t="shared" ref="C39:F39" si="8">C10</f>
        <v>30825071</v>
      </c>
      <c r="D39" s="468">
        <f t="shared" si="8"/>
        <v>33630401</v>
      </c>
      <c r="E39" s="463">
        <f t="shared" si="8"/>
        <v>32856858</v>
      </c>
      <c r="F39" s="463">
        <f t="shared" si="8"/>
        <v>43875936</v>
      </c>
      <c r="G39" s="425">
        <f t="shared" si="7"/>
        <v>33.53661509569784</v>
      </c>
      <c r="H39" s="466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</row>
    <row r="40" spans="1:29" ht="27" customHeight="1" thickBot="1">
      <c r="A40" s="428" t="s">
        <v>732</v>
      </c>
      <c r="B40" s="429">
        <f>B13</f>
        <v>6660675</v>
      </c>
      <c r="C40" s="430">
        <f t="shared" ref="C40:F40" si="9">C13</f>
        <v>6556695</v>
      </c>
      <c r="D40" s="468">
        <f t="shared" si="9"/>
        <v>6759767</v>
      </c>
      <c r="E40" s="463">
        <f t="shared" si="9"/>
        <v>7134709</v>
      </c>
      <c r="F40" s="463">
        <f t="shared" si="9"/>
        <v>7614593</v>
      </c>
      <c r="G40" s="425">
        <f t="shared" si="7"/>
        <v>6.7260486727629569</v>
      </c>
      <c r="H40" s="466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</row>
    <row r="41" spans="1:29" ht="19.5" customHeight="1" thickBot="1">
      <c r="A41" s="428" t="s">
        <v>733</v>
      </c>
      <c r="B41" s="432">
        <f>B16</f>
        <v>17497567</v>
      </c>
      <c r="C41" s="434">
        <f t="shared" ref="C41:F41" si="10">C16</f>
        <v>18630948</v>
      </c>
      <c r="D41" s="469">
        <f t="shared" si="10"/>
        <v>22717377</v>
      </c>
      <c r="E41" s="412">
        <f t="shared" si="10"/>
        <v>21229891</v>
      </c>
      <c r="F41" s="412">
        <f t="shared" si="10"/>
        <v>40862319</v>
      </c>
      <c r="G41" s="425">
        <f t="shared" si="7"/>
        <v>92.475406491724357</v>
      </c>
      <c r="H41" s="47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</row>
    <row r="42" spans="1:29" ht="19.5" customHeight="1" thickBot="1">
      <c r="A42" s="428" t="s">
        <v>734</v>
      </c>
      <c r="B42" s="432">
        <f>B21</f>
        <v>669787</v>
      </c>
      <c r="C42" s="434">
        <f t="shared" ref="C42:F42" si="11">C21</f>
        <v>484339</v>
      </c>
      <c r="D42" s="469">
        <f t="shared" si="11"/>
        <v>60700</v>
      </c>
      <c r="E42" s="412">
        <f t="shared" si="11"/>
        <v>173089</v>
      </c>
      <c r="F42" s="412">
        <f t="shared" si="11"/>
        <v>28069013</v>
      </c>
      <c r="G42" s="425">
        <f t="shared" si="7"/>
        <v>16116.52040279856</v>
      </c>
      <c r="H42" s="47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</row>
    <row r="43" spans="1:29" ht="19.5" customHeight="1" thickBot="1">
      <c r="A43" s="428"/>
      <c r="B43" s="432"/>
      <c r="C43" s="430"/>
      <c r="D43" s="433"/>
      <c r="E43" s="433"/>
      <c r="F43" s="434"/>
      <c r="G43" s="425"/>
      <c r="H43" s="47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</row>
    <row r="44" spans="1:29" ht="20.25" customHeight="1" thickBot="1">
      <c r="A44" s="411" t="s">
        <v>735</v>
      </c>
      <c r="B44" s="435">
        <f>B45+B46</f>
        <v>8784806</v>
      </c>
      <c r="C44" s="436">
        <f t="shared" ref="C44:F44" si="12">C45+C46</f>
        <v>2880878</v>
      </c>
      <c r="D44" s="437">
        <f t="shared" si="12"/>
        <v>16542851</v>
      </c>
      <c r="E44" s="438">
        <f t="shared" si="12"/>
        <v>8976389</v>
      </c>
      <c r="F44" s="438">
        <f t="shared" si="12"/>
        <v>17873247</v>
      </c>
      <c r="G44" s="425">
        <f t="shared" si="7"/>
        <v>99.11399784479039</v>
      </c>
      <c r="H44" s="466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</row>
    <row r="45" spans="1:29" ht="24" customHeight="1" thickBot="1">
      <c r="A45" s="471" t="s">
        <v>736</v>
      </c>
      <c r="B45" s="472">
        <f>B25+B29</f>
        <v>870878</v>
      </c>
      <c r="C45" s="473">
        <f>C25+C29</f>
        <v>242394</v>
      </c>
      <c r="D45" s="474">
        <f>D25+D29</f>
        <v>1935309</v>
      </c>
      <c r="E45" s="475">
        <f>E25+E29</f>
        <v>2076015</v>
      </c>
      <c r="F45" s="475">
        <v>17873247</v>
      </c>
      <c r="G45" s="425">
        <f t="shared" si="7"/>
        <v>760.94016661729324</v>
      </c>
      <c r="H45" s="466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</row>
    <row r="46" spans="1:29" ht="20.25" customHeight="1">
      <c r="A46" s="428" t="s">
        <v>737</v>
      </c>
      <c r="B46" s="472">
        <f>B26+B27+B28</f>
        <v>7913928</v>
      </c>
      <c r="C46" s="434">
        <f>C26+C27+C28</f>
        <v>2638484</v>
      </c>
      <c r="D46" s="474">
        <f>D26+D27+D28</f>
        <v>14607542</v>
      </c>
      <c r="E46" s="475">
        <f>E26+E27+E28</f>
        <v>6900374</v>
      </c>
      <c r="F46" s="475">
        <v>0</v>
      </c>
      <c r="G46" s="425">
        <f t="shared" si="7"/>
        <v>-100</v>
      </c>
      <c r="H46" s="466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</row>
    <row r="47" spans="1:29" ht="20.25" customHeight="1" thickBot="1">
      <c r="A47" s="428"/>
      <c r="B47" s="432"/>
      <c r="C47" s="441"/>
      <c r="D47" s="433"/>
      <c r="E47" s="476"/>
      <c r="F47" s="477"/>
      <c r="G47" s="478"/>
      <c r="H47" s="466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</row>
    <row r="48" spans="1:29" ht="24.75" customHeight="1" thickBot="1">
      <c r="A48" s="479"/>
      <c r="B48" s="414">
        <f>B38+B44</f>
        <v>64583070</v>
      </c>
      <c r="C48" s="414">
        <f t="shared" ref="C48:E48" si="13">C38+C44</f>
        <v>59377931</v>
      </c>
      <c r="D48" s="414">
        <f t="shared" si="13"/>
        <v>79711096</v>
      </c>
      <c r="E48" s="414">
        <f t="shared" si="13"/>
        <v>70370936</v>
      </c>
      <c r="F48" s="414">
        <f>F38+F44</f>
        <v>138295108</v>
      </c>
      <c r="G48" s="414"/>
      <c r="H48" s="466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</row>
    <row r="49" spans="1:29" s="485" customFormat="1" ht="24.75" customHeight="1" thickBot="1">
      <c r="A49" s="480"/>
      <c r="B49" s="481"/>
      <c r="C49" s="481"/>
      <c r="D49" s="481"/>
      <c r="E49" s="481"/>
      <c r="F49" s="481"/>
      <c r="G49" s="482"/>
      <c r="H49" s="483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  <c r="AA49" s="484"/>
      <c r="AB49" s="484"/>
      <c r="AC49" s="484"/>
    </row>
    <row r="50" spans="1:29" ht="27" customHeight="1" thickBot="1">
      <c r="A50" s="874" t="s">
        <v>738</v>
      </c>
      <c r="B50" s="868"/>
      <c r="C50" s="868"/>
      <c r="D50" s="868"/>
      <c r="E50" s="868"/>
      <c r="F50" s="868"/>
      <c r="G50" s="869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</row>
    <row r="51" spans="1:29" ht="13.5" thickBot="1">
      <c r="A51" s="402"/>
      <c r="B51" s="405"/>
      <c r="C51" s="405"/>
      <c r="D51" s="405"/>
      <c r="E51" s="405"/>
      <c r="F51" s="406"/>
      <c r="G51" s="406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</row>
    <row r="52" spans="1:29" ht="18.75" customHeight="1" thickBot="1">
      <c r="A52" s="870" t="s">
        <v>739</v>
      </c>
      <c r="B52" s="423" t="s">
        <v>698</v>
      </c>
      <c r="C52" s="423" t="s">
        <v>699</v>
      </c>
      <c r="D52" s="423" t="s">
        <v>700</v>
      </c>
      <c r="E52" s="407" t="s">
        <v>701</v>
      </c>
      <c r="F52" s="740" t="s">
        <v>702</v>
      </c>
      <c r="G52" s="872" t="s">
        <v>703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</row>
    <row r="53" spans="1:29" ht="17.25" customHeight="1" thickTop="1" thickBot="1">
      <c r="A53" s="871"/>
      <c r="B53" s="413" t="s">
        <v>704</v>
      </c>
      <c r="C53" s="413" t="s">
        <v>704</v>
      </c>
      <c r="D53" s="413" t="s">
        <v>704</v>
      </c>
      <c r="E53" s="413" t="s">
        <v>704</v>
      </c>
      <c r="F53" s="800"/>
      <c r="G53" s="873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</row>
    <row r="54" spans="1:29" ht="19.5" customHeight="1" thickBot="1">
      <c r="A54" s="409" t="s">
        <v>696</v>
      </c>
      <c r="B54" s="486">
        <f>B55+B56+B57+B58+B59+B60</f>
        <v>57398192</v>
      </c>
      <c r="C54" s="425">
        <f t="shared" ref="C54:E54" si="14">C55+C56+C57+C58+C59+C60</f>
        <v>52725666</v>
      </c>
      <c r="D54" s="487">
        <f t="shared" si="14"/>
        <v>71533052</v>
      </c>
      <c r="E54" s="425">
        <f t="shared" si="14"/>
        <v>61379696</v>
      </c>
      <c r="F54" s="425">
        <f>F55+F56+F57+F58+F59</f>
        <v>126528506</v>
      </c>
      <c r="G54" s="425">
        <f t="shared" ref="G54:G66" si="15">F54/E54*100-100</f>
        <v>106.14065276569633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</row>
    <row r="55" spans="1:29" ht="19.5" customHeight="1" thickBot="1">
      <c r="A55" s="428" t="s">
        <v>733</v>
      </c>
      <c r="B55" s="432">
        <v>14021640</v>
      </c>
      <c r="C55" s="434">
        <v>16132712</v>
      </c>
      <c r="D55" s="454">
        <v>17964703</v>
      </c>
      <c r="E55" s="434">
        <v>15960914</v>
      </c>
      <c r="F55" s="434">
        <v>32835721</v>
      </c>
      <c r="G55" s="425">
        <f t="shared" si="15"/>
        <v>105.72581870937969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</row>
    <row r="56" spans="1:29" ht="22.5" customHeight="1" thickBot="1">
      <c r="A56" s="428" t="s">
        <v>740</v>
      </c>
      <c r="B56" s="472">
        <v>8474921</v>
      </c>
      <c r="C56" s="473">
        <v>1920672</v>
      </c>
      <c r="D56" s="488">
        <v>16519721</v>
      </c>
      <c r="E56" s="473">
        <v>8664960</v>
      </c>
      <c r="F56" s="473">
        <v>17530675</v>
      </c>
      <c r="G56" s="425">
        <f t="shared" si="15"/>
        <v>102.31686008937143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</row>
    <row r="57" spans="1:29" ht="19.5" customHeight="1" thickBot="1">
      <c r="A57" s="428" t="s">
        <v>741</v>
      </c>
      <c r="B57" s="432">
        <v>669787</v>
      </c>
      <c r="C57" s="434">
        <v>484339</v>
      </c>
      <c r="D57" s="454">
        <v>60700</v>
      </c>
      <c r="E57" s="434">
        <v>173089</v>
      </c>
      <c r="F57" s="434">
        <v>28069013</v>
      </c>
      <c r="G57" s="425">
        <f t="shared" si="15"/>
        <v>16116.52040279856</v>
      </c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</row>
    <row r="58" spans="1:29" ht="19.5" customHeight="1" thickBot="1">
      <c r="A58" s="428" t="s">
        <v>731</v>
      </c>
      <c r="B58" s="429">
        <v>27571169</v>
      </c>
      <c r="C58" s="430">
        <v>27631248</v>
      </c>
      <c r="D58" s="444">
        <v>30228161</v>
      </c>
      <c r="E58" s="430">
        <v>29446024</v>
      </c>
      <c r="F58" s="430">
        <v>40478504</v>
      </c>
      <c r="G58" s="425">
        <f t="shared" si="15"/>
        <v>37.466790083442163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</row>
    <row r="59" spans="1:29" ht="30.75" customHeight="1" thickBot="1">
      <c r="A59" s="428" t="s">
        <v>732</v>
      </c>
      <c r="B59" s="429">
        <v>6660675</v>
      </c>
      <c r="C59" s="430">
        <v>6556695</v>
      </c>
      <c r="D59" s="444">
        <v>6759767</v>
      </c>
      <c r="E59" s="430">
        <v>7134709</v>
      </c>
      <c r="F59" s="430">
        <v>7614593</v>
      </c>
      <c r="G59" s="425">
        <f t="shared" si="15"/>
        <v>6.7260486727629569</v>
      </c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</row>
    <row r="60" spans="1:29" ht="20.25" customHeight="1" thickBot="1">
      <c r="A60" s="428" t="s">
        <v>742</v>
      </c>
      <c r="B60" s="429">
        <v>0</v>
      </c>
      <c r="C60" s="430">
        <v>0</v>
      </c>
      <c r="D60" s="444">
        <v>0</v>
      </c>
      <c r="E60" s="430">
        <v>0</v>
      </c>
      <c r="F60" s="430">
        <v>0</v>
      </c>
      <c r="G60" s="425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</row>
    <row r="61" spans="1:29" ht="20.25" customHeight="1" thickBot="1">
      <c r="A61" s="428"/>
      <c r="B61" s="429"/>
      <c r="C61" s="434"/>
      <c r="D61" s="444"/>
      <c r="E61" s="430"/>
      <c r="F61" s="459"/>
      <c r="G61" s="425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</row>
    <row r="62" spans="1:29" ht="19.5" customHeight="1" thickBot="1">
      <c r="A62" s="411" t="s">
        <v>743</v>
      </c>
      <c r="B62" s="435">
        <f>B63+B64+B65+B66</f>
        <v>7184878</v>
      </c>
      <c r="C62" s="436">
        <f t="shared" ref="C62:F62" si="16">C63+C64+C65+C66</f>
        <v>6652265</v>
      </c>
      <c r="D62" s="453">
        <f t="shared" si="16"/>
        <v>8178044</v>
      </c>
      <c r="E62" s="436">
        <f t="shared" si="16"/>
        <v>8991240</v>
      </c>
      <c r="F62" s="436">
        <f t="shared" si="16"/>
        <v>11766602</v>
      </c>
      <c r="G62" s="425">
        <f t="shared" si="15"/>
        <v>30.867399824718291</v>
      </c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</row>
    <row r="63" spans="1:29" ht="19.5" customHeight="1" thickBot="1">
      <c r="A63" s="428" t="s">
        <v>733</v>
      </c>
      <c r="B63" s="432">
        <v>3475927</v>
      </c>
      <c r="C63" s="434">
        <v>2498236</v>
      </c>
      <c r="D63" s="454">
        <v>4752674</v>
      </c>
      <c r="E63" s="434">
        <v>5268977</v>
      </c>
      <c r="F63" s="434">
        <v>8026598</v>
      </c>
      <c r="G63" s="425">
        <f t="shared" si="15"/>
        <v>52.336933715975618</v>
      </c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</row>
    <row r="64" spans="1:29" ht="22.5" customHeight="1" thickBot="1">
      <c r="A64" s="428" t="s">
        <v>740</v>
      </c>
      <c r="B64" s="432">
        <v>309885</v>
      </c>
      <c r="C64" s="434">
        <v>960206</v>
      </c>
      <c r="D64" s="454">
        <v>23130</v>
      </c>
      <c r="E64" s="434">
        <v>311429</v>
      </c>
      <c r="F64" s="434">
        <v>342572</v>
      </c>
      <c r="G64" s="425">
        <f t="shared" si="15"/>
        <v>10.000032110047556</v>
      </c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</row>
    <row r="65" spans="1:29" ht="19.5" customHeight="1" thickBot="1">
      <c r="A65" s="428" t="s">
        <v>742</v>
      </c>
      <c r="B65" s="432">
        <v>0</v>
      </c>
      <c r="C65" s="434">
        <v>0</v>
      </c>
      <c r="D65" s="454">
        <v>0</v>
      </c>
      <c r="E65" s="434">
        <v>0</v>
      </c>
      <c r="F65" s="434">
        <v>0</v>
      </c>
      <c r="G65" s="425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</row>
    <row r="66" spans="1:29" ht="19.5" customHeight="1" thickBot="1">
      <c r="A66" s="428" t="s">
        <v>731</v>
      </c>
      <c r="B66" s="432">
        <v>3399066</v>
      </c>
      <c r="C66" s="434">
        <v>3193823</v>
      </c>
      <c r="D66" s="454">
        <v>3402240</v>
      </c>
      <c r="E66" s="434">
        <v>3410834</v>
      </c>
      <c r="F66" s="434">
        <v>3397432</v>
      </c>
      <c r="G66" s="425">
        <f t="shared" si="15"/>
        <v>-0.39292442845356845</v>
      </c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</row>
    <row r="67" spans="1:29" ht="27.75" customHeight="1" thickBot="1">
      <c r="A67" s="411" t="s">
        <v>744</v>
      </c>
      <c r="B67" s="435"/>
      <c r="C67" s="436"/>
      <c r="D67" s="453"/>
      <c r="E67" s="436"/>
      <c r="F67" s="489"/>
      <c r="G67" s="425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</row>
    <row r="68" spans="1:29" ht="24.75" customHeight="1" thickBot="1">
      <c r="A68" s="428" t="s">
        <v>740</v>
      </c>
      <c r="B68" s="472"/>
      <c r="C68" s="457"/>
      <c r="D68" s="488"/>
      <c r="E68" s="473"/>
      <c r="F68" s="477"/>
      <c r="G68" s="425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</row>
    <row r="69" spans="1:29" ht="19.5" customHeight="1" thickBot="1">
      <c r="A69" s="413" t="s">
        <v>691</v>
      </c>
      <c r="B69" s="460">
        <f>B54+B62</f>
        <v>64583070</v>
      </c>
      <c r="C69" s="460">
        <f t="shared" ref="C69:F69" si="17">C54+C62</f>
        <v>59377931</v>
      </c>
      <c r="D69" s="460">
        <f t="shared" si="17"/>
        <v>79711096</v>
      </c>
      <c r="E69" s="460">
        <f t="shared" si="17"/>
        <v>70370936</v>
      </c>
      <c r="F69" s="414">
        <f t="shared" si="17"/>
        <v>138295108</v>
      </c>
      <c r="G69" s="49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</row>
    <row r="70" spans="1:29">
      <c r="A70" s="415" t="s">
        <v>745</v>
      </c>
      <c r="B70" s="405"/>
      <c r="C70" s="405"/>
      <c r="D70" s="405"/>
      <c r="E70" s="405"/>
      <c r="F70" s="406"/>
      <c r="G70" s="406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</row>
    <row r="71" spans="1:29">
      <c r="A71" s="415" t="s">
        <v>746</v>
      </c>
      <c r="B71" s="405"/>
      <c r="C71" s="405"/>
      <c r="D71" s="405"/>
      <c r="E71" s="405"/>
      <c r="F71" s="406"/>
      <c r="G71" s="406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</row>
    <row r="72" spans="1:29">
      <c r="B72" s="420"/>
      <c r="C72" s="420"/>
      <c r="D72" s="420"/>
      <c r="E72" s="420"/>
      <c r="F72" s="421"/>
      <c r="G72" s="421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</row>
    <row r="73" spans="1:29">
      <c r="B73" s="420"/>
      <c r="C73" s="420"/>
      <c r="D73" s="420"/>
      <c r="E73" s="420"/>
      <c r="F73" s="421"/>
      <c r="G73" s="421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</row>
    <row r="74" spans="1:29">
      <c r="B74" s="420"/>
      <c r="C74" s="420"/>
      <c r="D74" s="420"/>
      <c r="E74" s="420"/>
      <c r="F74" s="421"/>
      <c r="G74" s="421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</row>
    <row r="75" spans="1:29">
      <c r="B75" s="420"/>
      <c r="C75" s="420"/>
      <c r="D75" s="420"/>
      <c r="E75" s="420"/>
      <c r="F75" s="421"/>
      <c r="G75" s="421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</row>
    <row r="76" spans="1:29">
      <c r="B76" s="420"/>
      <c r="C76" s="420"/>
      <c r="D76" s="420"/>
      <c r="E76" s="420"/>
      <c r="F76" s="421"/>
      <c r="G76" s="421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</row>
    <row r="77" spans="1:29">
      <c r="B77" s="420"/>
      <c r="C77" s="420"/>
      <c r="D77" s="420"/>
      <c r="E77" s="420"/>
      <c r="F77" s="421"/>
      <c r="G77" s="421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</row>
    <row r="78" spans="1:29">
      <c r="B78" s="420"/>
      <c r="C78" s="420"/>
      <c r="D78" s="420"/>
      <c r="E78" s="420"/>
      <c r="F78" s="421"/>
      <c r="G78" s="421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</row>
    <row r="79" spans="1:29">
      <c r="B79" s="420"/>
      <c r="C79" s="420"/>
      <c r="D79" s="420"/>
      <c r="E79" s="420"/>
      <c r="F79" s="421"/>
      <c r="G79" s="421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</row>
    <row r="80" spans="1:29">
      <c r="B80" s="420"/>
      <c r="C80" s="420"/>
      <c r="D80" s="420"/>
      <c r="E80" s="420"/>
      <c r="F80" s="421"/>
      <c r="G80" s="421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</row>
    <row r="81" spans="2:29">
      <c r="B81" s="420"/>
      <c r="C81" s="420"/>
      <c r="D81" s="420"/>
      <c r="E81" s="420"/>
      <c r="F81" s="421"/>
      <c r="G81" s="421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</row>
    <row r="82" spans="2:29">
      <c r="B82" s="420"/>
      <c r="C82" s="420"/>
      <c r="D82" s="420"/>
      <c r="E82" s="420"/>
      <c r="F82" s="421"/>
      <c r="G82" s="421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</row>
    <row r="83" spans="2:29">
      <c r="B83" s="420"/>
      <c r="C83" s="420"/>
      <c r="D83" s="420"/>
      <c r="E83" s="420"/>
      <c r="F83" s="421"/>
      <c r="G83" s="421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</row>
    <row r="84" spans="2:29">
      <c r="B84" s="420"/>
      <c r="C84" s="420"/>
      <c r="D84" s="420"/>
      <c r="E84" s="420"/>
      <c r="F84" s="421"/>
      <c r="G84" s="421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</row>
    <row r="85" spans="2:29">
      <c r="B85" s="420"/>
      <c r="C85" s="420"/>
      <c r="D85" s="420"/>
      <c r="E85" s="420"/>
      <c r="F85" s="421"/>
      <c r="G85" s="421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</row>
    <row r="86" spans="2:29">
      <c r="B86" s="420"/>
      <c r="C86" s="420"/>
      <c r="D86" s="420"/>
      <c r="E86" s="420"/>
      <c r="F86" s="421"/>
      <c r="G86" s="421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</row>
    <row r="87" spans="2:29">
      <c r="B87" s="420"/>
      <c r="C87" s="420"/>
      <c r="D87" s="420"/>
      <c r="E87" s="420"/>
      <c r="F87" s="421"/>
      <c r="G87" s="421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</row>
    <row r="88" spans="2:29">
      <c r="B88" s="420"/>
      <c r="C88" s="420"/>
      <c r="D88" s="420"/>
      <c r="E88" s="420"/>
      <c r="F88" s="421"/>
      <c r="G88" s="421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</row>
    <row r="89" spans="2:29">
      <c r="B89" s="420"/>
      <c r="C89" s="420"/>
      <c r="D89" s="420"/>
      <c r="E89" s="420"/>
      <c r="F89" s="421"/>
      <c r="G89" s="421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</row>
    <row r="90" spans="2:29">
      <c r="B90" s="420"/>
      <c r="C90" s="420"/>
      <c r="D90" s="420"/>
      <c r="E90" s="420"/>
      <c r="F90" s="421"/>
      <c r="G90" s="421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</row>
    <row r="91" spans="2:29">
      <c r="B91" s="420"/>
      <c r="C91" s="420"/>
      <c r="D91" s="420"/>
      <c r="E91" s="420"/>
      <c r="F91" s="421"/>
      <c r="G91" s="421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</row>
    <row r="92" spans="2:29">
      <c r="B92" s="420"/>
      <c r="C92" s="420"/>
      <c r="D92" s="420"/>
      <c r="E92" s="420"/>
      <c r="F92" s="421"/>
      <c r="G92" s="421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</row>
    <row r="93" spans="2:29">
      <c r="B93" s="420"/>
      <c r="C93" s="420"/>
      <c r="D93" s="420"/>
      <c r="E93" s="420"/>
      <c r="F93" s="421"/>
      <c r="G93" s="421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</row>
    <row r="94" spans="2:29">
      <c r="B94" s="420"/>
      <c r="C94" s="420"/>
      <c r="D94" s="420"/>
      <c r="E94" s="420"/>
      <c r="F94" s="421"/>
      <c r="G94" s="421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</row>
    <row r="95" spans="2:29">
      <c r="B95" s="420"/>
      <c r="C95" s="420"/>
      <c r="D95" s="420"/>
      <c r="E95" s="420"/>
      <c r="F95" s="421"/>
      <c r="G95" s="421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</row>
    <row r="96" spans="2:29">
      <c r="B96" s="420"/>
      <c r="C96" s="420"/>
      <c r="D96" s="420"/>
      <c r="E96" s="420"/>
      <c r="F96" s="421"/>
      <c r="G96" s="421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</row>
    <row r="97" spans="2:29">
      <c r="B97" s="420"/>
      <c r="C97" s="420"/>
      <c r="D97" s="420"/>
      <c r="E97" s="420"/>
      <c r="F97" s="421"/>
      <c r="G97" s="421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</row>
    <row r="98" spans="2:29">
      <c r="B98" s="420"/>
      <c r="C98" s="420"/>
      <c r="D98" s="420"/>
      <c r="E98" s="420"/>
      <c r="F98" s="421"/>
      <c r="G98" s="421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</row>
    <row r="99" spans="2:29">
      <c r="B99" s="420"/>
      <c r="C99" s="420"/>
      <c r="D99" s="420"/>
      <c r="E99" s="420"/>
      <c r="F99" s="421"/>
      <c r="G99" s="421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</row>
    <row r="100" spans="2:29">
      <c r="B100" s="420"/>
      <c r="C100" s="420"/>
      <c r="D100" s="420"/>
      <c r="E100" s="420"/>
      <c r="F100" s="421"/>
      <c r="G100" s="421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</row>
    <row r="101" spans="2:29">
      <c r="B101" s="420"/>
      <c r="C101" s="420"/>
      <c r="D101" s="420"/>
      <c r="E101" s="420"/>
      <c r="F101" s="421"/>
      <c r="G101" s="421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</row>
    <row r="102" spans="2:29">
      <c r="B102" s="420"/>
      <c r="C102" s="420"/>
      <c r="D102" s="420"/>
      <c r="E102" s="420"/>
      <c r="F102" s="421"/>
      <c r="G102" s="421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</row>
    <row r="103" spans="2:29">
      <c r="B103" s="420"/>
      <c r="C103" s="420"/>
      <c r="D103" s="420"/>
      <c r="E103" s="420"/>
      <c r="F103" s="421"/>
      <c r="G103" s="421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</row>
    <row r="104" spans="2:29">
      <c r="B104" s="420"/>
      <c r="C104" s="420"/>
      <c r="D104" s="420"/>
      <c r="E104" s="420"/>
      <c r="F104" s="421"/>
      <c r="G104" s="421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</row>
    <row r="105" spans="2:29">
      <c r="B105" s="420"/>
      <c r="C105" s="420"/>
      <c r="D105" s="420"/>
      <c r="E105" s="420"/>
      <c r="F105" s="421"/>
      <c r="G105" s="421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</row>
    <row r="106" spans="2:29">
      <c r="B106" s="420"/>
      <c r="C106" s="420"/>
      <c r="D106" s="420"/>
      <c r="E106" s="420"/>
      <c r="F106" s="421"/>
      <c r="G106" s="421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</row>
    <row r="107" spans="2:29">
      <c r="B107" s="420"/>
      <c r="C107" s="420"/>
      <c r="D107" s="420"/>
      <c r="E107" s="420"/>
      <c r="F107" s="421"/>
      <c r="G107" s="421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</row>
    <row r="108" spans="2:29">
      <c r="B108" s="420"/>
      <c r="C108" s="420"/>
      <c r="D108" s="420"/>
      <c r="E108" s="420"/>
      <c r="F108" s="421"/>
      <c r="G108" s="421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</row>
    <row r="109" spans="2:29">
      <c r="B109" s="420"/>
      <c r="C109" s="420"/>
      <c r="D109" s="420"/>
      <c r="E109" s="420"/>
      <c r="F109" s="421"/>
      <c r="G109" s="421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</row>
    <row r="110" spans="2:29">
      <c r="B110" s="420"/>
      <c r="C110" s="420"/>
      <c r="D110" s="420"/>
      <c r="E110" s="420"/>
      <c r="F110" s="421"/>
      <c r="G110" s="421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</row>
    <row r="111" spans="2:29">
      <c r="B111" s="420"/>
      <c r="C111" s="420"/>
      <c r="D111" s="420"/>
      <c r="E111" s="420"/>
      <c r="F111" s="421"/>
      <c r="G111" s="421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</row>
    <row r="112" spans="2:29">
      <c r="B112" s="420"/>
      <c r="C112" s="420"/>
      <c r="D112" s="420"/>
      <c r="E112" s="420"/>
      <c r="F112" s="421"/>
      <c r="G112" s="421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</row>
    <row r="113" spans="2:29">
      <c r="B113" s="420"/>
      <c r="C113" s="420"/>
      <c r="D113" s="420"/>
      <c r="E113" s="420"/>
      <c r="F113" s="421"/>
      <c r="G113" s="421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</row>
    <row r="114" spans="2:29">
      <c r="B114" s="420"/>
      <c r="C114" s="420"/>
      <c r="D114" s="420"/>
      <c r="E114" s="420"/>
      <c r="F114" s="421"/>
      <c r="G114" s="421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</row>
    <row r="115" spans="2:29">
      <c r="B115" s="420"/>
      <c r="C115" s="420"/>
      <c r="D115" s="420"/>
      <c r="E115" s="420"/>
      <c r="F115" s="421"/>
      <c r="G115" s="421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</row>
    <row r="116" spans="2:29">
      <c r="B116" s="420"/>
      <c r="C116" s="420"/>
      <c r="D116" s="420"/>
      <c r="E116" s="420"/>
      <c r="F116" s="421"/>
      <c r="G116" s="421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</row>
    <row r="117" spans="2:29">
      <c r="B117" s="420"/>
      <c r="C117" s="420"/>
      <c r="D117" s="420"/>
      <c r="E117" s="420"/>
      <c r="F117" s="421"/>
      <c r="G117" s="421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</row>
    <row r="118" spans="2:29">
      <c r="B118" s="420"/>
      <c r="C118" s="420"/>
      <c r="D118" s="420"/>
      <c r="E118" s="420"/>
      <c r="F118" s="421"/>
      <c r="G118" s="421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</row>
    <row r="119" spans="2:29">
      <c r="B119" s="420"/>
      <c r="C119" s="420"/>
      <c r="D119" s="420"/>
      <c r="E119" s="420"/>
      <c r="F119" s="421"/>
      <c r="G119" s="421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</row>
    <row r="120" spans="2:29">
      <c r="B120" s="420"/>
      <c r="C120" s="420"/>
      <c r="D120" s="420"/>
      <c r="E120" s="420"/>
      <c r="F120" s="421"/>
      <c r="G120" s="421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</row>
    <row r="121" spans="2:29">
      <c r="B121" s="420"/>
      <c r="C121" s="420"/>
      <c r="D121" s="420"/>
      <c r="E121" s="420"/>
      <c r="F121" s="421"/>
      <c r="G121" s="421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</row>
    <row r="122" spans="2:29">
      <c r="B122" s="420"/>
      <c r="C122" s="420"/>
      <c r="D122" s="420"/>
      <c r="E122" s="420"/>
      <c r="F122" s="421"/>
      <c r="G122" s="421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</row>
    <row r="123" spans="2:29">
      <c r="B123" s="420"/>
      <c r="C123" s="420"/>
      <c r="D123" s="420"/>
      <c r="E123" s="420"/>
      <c r="F123" s="421"/>
      <c r="G123" s="421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</row>
    <row r="124" spans="2:29">
      <c r="B124" s="420"/>
      <c r="C124" s="420"/>
      <c r="D124" s="420"/>
      <c r="E124" s="420"/>
      <c r="F124" s="421"/>
      <c r="G124" s="421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</row>
    <row r="125" spans="2:29">
      <c r="B125" s="420"/>
      <c r="C125" s="420"/>
      <c r="D125" s="420"/>
      <c r="E125" s="420"/>
      <c r="F125" s="421"/>
      <c r="G125" s="421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</row>
    <row r="126" spans="2:29">
      <c r="B126" s="420"/>
      <c r="C126" s="420"/>
      <c r="D126" s="420"/>
      <c r="E126" s="420"/>
      <c r="F126" s="421"/>
      <c r="G126" s="421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</row>
    <row r="127" spans="2:29">
      <c r="B127" s="420"/>
      <c r="C127" s="420"/>
      <c r="D127" s="420"/>
      <c r="E127" s="420"/>
      <c r="F127" s="421"/>
      <c r="G127" s="421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</row>
    <row r="128" spans="2:29">
      <c r="B128" s="420"/>
      <c r="C128" s="420"/>
      <c r="D128" s="420"/>
      <c r="E128" s="420"/>
      <c r="F128" s="421"/>
      <c r="G128" s="421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</row>
    <row r="129" spans="2:29">
      <c r="B129" s="420"/>
      <c r="C129" s="420"/>
      <c r="D129" s="420"/>
      <c r="E129" s="420"/>
      <c r="F129" s="421"/>
      <c r="G129" s="421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</row>
    <row r="130" spans="2:29">
      <c r="B130" s="420"/>
      <c r="C130" s="420"/>
      <c r="D130" s="420"/>
      <c r="E130" s="420"/>
      <c r="F130" s="421"/>
      <c r="G130" s="421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</row>
    <row r="131" spans="2:29">
      <c r="B131" s="420"/>
      <c r="C131" s="420"/>
      <c r="D131" s="420"/>
      <c r="E131" s="420"/>
      <c r="F131" s="421"/>
      <c r="G131" s="421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</row>
    <row r="132" spans="2:29">
      <c r="B132" s="420"/>
      <c r="C132" s="420"/>
      <c r="D132" s="420"/>
      <c r="E132" s="420"/>
      <c r="F132" s="421"/>
      <c r="G132" s="421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</row>
    <row r="133" spans="2:29">
      <c r="B133" s="420"/>
      <c r="C133" s="420"/>
      <c r="D133" s="420"/>
      <c r="E133" s="420"/>
      <c r="F133" s="421"/>
      <c r="G133" s="421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</row>
    <row r="134" spans="2:29">
      <c r="B134" s="420"/>
      <c r="C134" s="420"/>
      <c r="D134" s="420"/>
      <c r="E134" s="420"/>
      <c r="F134" s="421"/>
      <c r="G134" s="421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420"/>
      <c r="AB134" s="420"/>
      <c r="AC134" s="420"/>
    </row>
    <row r="135" spans="2:29">
      <c r="B135" s="420"/>
      <c r="C135" s="420"/>
      <c r="D135" s="420"/>
      <c r="E135" s="420"/>
      <c r="F135" s="421"/>
      <c r="G135" s="421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420"/>
      <c r="AB135" s="420"/>
      <c r="AC135" s="420"/>
    </row>
    <row r="136" spans="2:29">
      <c r="B136" s="420"/>
      <c r="C136" s="420"/>
      <c r="D136" s="420"/>
      <c r="E136" s="420"/>
      <c r="F136" s="421"/>
      <c r="G136" s="421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420"/>
      <c r="AB136" s="420"/>
      <c r="AC136" s="420"/>
    </row>
    <row r="137" spans="2:29">
      <c r="B137" s="420"/>
      <c r="C137" s="420"/>
      <c r="D137" s="420"/>
      <c r="E137" s="420"/>
      <c r="F137" s="421"/>
      <c r="G137" s="421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  <c r="AB137" s="420"/>
      <c r="AC137" s="420"/>
    </row>
    <row r="138" spans="2:29">
      <c r="B138" s="420"/>
      <c r="C138" s="420"/>
      <c r="D138" s="420"/>
      <c r="E138" s="420"/>
      <c r="F138" s="421"/>
      <c r="G138" s="421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420"/>
      <c r="AB138" s="420"/>
      <c r="AC138" s="420"/>
    </row>
    <row r="139" spans="2:29">
      <c r="B139" s="420"/>
      <c r="C139" s="420"/>
      <c r="D139" s="420"/>
      <c r="E139" s="420"/>
      <c r="F139" s="421"/>
      <c r="G139" s="421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  <c r="AA139" s="420"/>
      <c r="AB139" s="420"/>
      <c r="AC139" s="420"/>
    </row>
    <row r="140" spans="2:29">
      <c r="B140" s="420"/>
      <c r="C140" s="420"/>
      <c r="D140" s="420"/>
      <c r="E140" s="420"/>
      <c r="F140" s="421"/>
      <c r="G140" s="421"/>
      <c r="H140" s="420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  <c r="AA140" s="420"/>
      <c r="AB140" s="420"/>
      <c r="AC140" s="420"/>
    </row>
    <row r="141" spans="2:29">
      <c r="B141" s="420"/>
      <c r="C141" s="420"/>
      <c r="D141" s="420"/>
      <c r="E141" s="420"/>
      <c r="F141" s="421"/>
      <c r="G141" s="421"/>
      <c r="H141" s="420"/>
      <c r="I141" s="420"/>
      <c r="J141" s="420"/>
      <c r="K141" s="420"/>
      <c r="L141" s="420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  <c r="AA141" s="420"/>
      <c r="AB141" s="420"/>
      <c r="AC141" s="420"/>
    </row>
    <row r="142" spans="2:29">
      <c r="B142" s="420"/>
      <c r="C142" s="420"/>
      <c r="D142" s="420"/>
      <c r="E142" s="420"/>
      <c r="F142" s="421"/>
      <c r="G142" s="421"/>
      <c r="H142" s="420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  <c r="Z142" s="420"/>
      <c r="AA142" s="420"/>
      <c r="AB142" s="420"/>
      <c r="AC142" s="420"/>
    </row>
    <row r="143" spans="2:29">
      <c r="B143" s="420"/>
      <c r="C143" s="420"/>
      <c r="D143" s="420"/>
      <c r="E143" s="420"/>
      <c r="F143" s="421"/>
      <c r="G143" s="421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  <c r="AB143" s="420"/>
      <c r="AC143" s="420"/>
    </row>
    <row r="144" spans="2:29">
      <c r="B144" s="420"/>
      <c r="C144" s="420"/>
      <c r="D144" s="420"/>
      <c r="E144" s="420"/>
      <c r="F144" s="421"/>
      <c r="G144" s="421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  <c r="AA144" s="420"/>
      <c r="AB144" s="420"/>
      <c r="AC144" s="420"/>
    </row>
    <row r="145" spans="2:29">
      <c r="B145" s="420"/>
      <c r="C145" s="420"/>
      <c r="D145" s="420"/>
      <c r="E145" s="420"/>
      <c r="F145" s="421"/>
      <c r="G145" s="421"/>
      <c r="H145" s="420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  <c r="AA145" s="420"/>
      <c r="AB145" s="420"/>
      <c r="AC145" s="420"/>
    </row>
    <row r="146" spans="2:29">
      <c r="B146" s="420"/>
      <c r="C146" s="420"/>
      <c r="D146" s="420"/>
      <c r="E146" s="420"/>
      <c r="F146" s="421"/>
      <c r="G146" s="421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  <c r="AB146" s="420"/>
      <c r="AC146" s="420"/>
    </row>
    <row r="147" spans="2:29">
      <c r="B147" s="420"/>
      <c r="C147" s="420"/>
      <c r="D147" s="420"/>
      <c r="E147" s="420"/>
      <c r="F147" s="421"/>
      <c r="G147" s="421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0"/>
    </row>
    <row r="148" spans="2:29">
      <c r="B148" s="420"/>
      <c r="C148" s="420"/>
      <c r="D148" s="420"/>
      <c r="E148" s="420"/>
      <c r="F148" s="421"/>
      <c r="G148" s="421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  <c r="AB148" s="420"/>
      <c r="AC148" s="420"/>
    </row>
    <row r="149" spans="2:29">
      <c r="B149" s="420"/>
      <c r="C149" s="420"/>
      <c r="D149" s="420"/>
      <c r="E149" s="420"/>
      <c r="F149" s="421"/>
      <c r="G149" s="421"/>
      <c r="H149" s="420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  <c r="AA149" s="420"/>
      <c r="AB149" s="420"/>
      <c r="AC149" s="420"/>
    </row>
    <row r="150" spans="2:29">
      <c r="B150" s="420"/>
      <c r="C150" s="420"/>
      <c r="D150" s="420"/>
      <c r="E150" s="420"/>
      <c r="F150" s="421"/>
      <c r="G150" s="421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  <c r="AA150" s="420"/>
      <c r="AB150" s="420"/>
      <c r="AC150" s="420"/>
    </row>
    <row r="151" spans="2:29">
      <c r="B151" s="420"/>
      <c r="C151" s="420"/>
      <c r="D151" s="420"/>
      <c r="E151" s="420"/>
      <c r="F151" s="421"/>
      <c r="G151" s="421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</row>
    <row r="152" spans="2:29">
      <c r="B152" s="420"/>
      <c r="C152" s="420"/>
      <c r="D152" s="420"/>
      <c r="E152" s="420"/>
      <c r="F152" s="421"/>
      <c r="G152" s="421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</row>
    <row r="153" spans="2:29">
      <c r="B153" s="420"/>
      <c r="C153" s="420"/>
      <c r="D153" s="420"/>
      <c r="E153" s="420"/>
      <c r="F153" s="421"/>
      <c r="G153" s="421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</row>
    <row r="154" spans="2:29">
      <c r="B154" s="420"/>
      <c r="C154" s="420"/>
      <c r="D154" s="420"/>
      <c r="E154" s="420"/>
      <c r="F154" s="421"/>
      <c r="G154" s="421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</row>
    <row r="155" spans="2:29">
      <c r="B155" s="420"/>
      <c r="C155" s="420"/>
      <c r="D155" s="420"/>
      <c r="E155" s="420"/>
      <c r="F155" s="421"/>
      <c r="G155" s="421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  <c r="AA155" s="420"/>
      <c r="AB155" s="420"/>
      <c r="AC155" s="420"/>
    </row>
    <row r="156" spans="2:29">
      <c r="B156" s="420"/>
      <c r="C156" s="420"/>
      <c r="D156" s="420"/>
      <c r="E156" s="420"/>
      <c r="F156" s="421"/>
      <c r="G156" s="421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</row>
    <row r="157" spans="2:29">
      <c r="B157" s="420"/>
      <c r="C157" s="420"/>
      <c r="D157" s="420"/>
      <c r="E157" s="420"/>
      <c r="F157" s="421"/>
      <c r="G157" s="421"/>
      <c r="H157" s="420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  <c r="Z157" s="420"/>
      <c r="AA157" s="420"/>
      <c r="AB157" s="420"/>
      <c r="AC157" s="420"/>
    </row>
    <row r="158" spans="2:29">
      <c r="B158" s="420"/>
      <c r="C158" s="420"/>
      <c r="D158" s="420"/>
      <c r="E158" s="420"/>
      <c r="F158" s="421"/>
      <c r="G158" s="421"/>
      <c r="H158" s="420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  <c r="AB158" s="420"/>
      <c r="AC158" s="420"/>
    </row>
    <row r="159" spans="2:29">
      <c r="B159" s="420"/>
      <c r="C159" s="420"/>
      <c r="D159" s="420"/>
      <c r="E159" s="420"/>
      <c r="F159" s="421"/>
      <c r="G159" s="421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</row>
    <row r="160" spans="2:29">
      <c r="B160" s="420"/>
      <c r="C160" s="420"/>
      <c r="D160" s="420"/>
      <c r="E160" s="420"/>
      <c r="F160" s="421"/>
      <c r="G160" s="421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  <c r="AA160" s="420"/>
      <c r="AB160" s="420"/>
      <c r="AC160" s="420"/>
    </row>
    <row r="161" spans="2:29">
      <c r="B161" s="420"/>
      <c r="C161" s="420"/>
      <c r="D161" s="420"/>
      <c r="E161" s="420"/>
      <c r="F161" s="421"/>
      <c r="G161" s="421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  <c r="AA161" s="420"/>
      <c r="AB161" s="420"/>
      <c r="AC161" s="420"/>
    </row>
    <row r="162" spans="2:29">
      <c r="B162" s="420"/>
      <c r="C162" s="420"/>
      <c r="D162" s="420"/>
      <c r="E162" s="420"/>
      <c r="F162" s="421"/>
      <c r="G162" s="421"/>
      <c r="H162" s="420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  <c r="AA162" s="420"/>
      <c r="AB162" s="420"/>
      <c r="AC162" s="420"/>
    </row>
    <row r="163" spans="2:29">
      <c r="B163" s="420"/>
      <c r="C163" s="420"/>
      <c r="D163" s="420"/>
      <c r="E163" s="420"/>
      <c r="F163" s="421"/>
      <c r="G163" s="421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</row>
    <row r="164" spans="2:29">
      <c r="B164" s="420"/>
      <c r="C164" s="420"/>
      <c r="D164" s="420"/>
      <c r="E164" s="420"/>
      <c r="F164" s="421"/>
      <c r="G164" s="421"/>
      <c r="H164" s="420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  <c r="AA164" s="420"/>
      <c r="AB164" s="420"/>
      <c r="AC164" s="420"/>
    </row>
    <row r="165" spans="2:29">
      <c r="B165" s="420"/>
      <c r="C165" s="420"/>
      <c r="D165" s="420"/>
      <c r="E165" s="420"/>
      <c r="F165" s="421"/>
      <c r="G165" s="421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  <c r="AA165" s="420"/>
      <c r="AB165" s="420"/>
      <c r="AC165" s="420"/>
    </row>
    <row r="166" spans="2:29">
      <c r="B166" s="420"/>
      <c r="C166" s="420"/>
      <c r="D166" s="420"/>
      <c r="E166" s="420"/>
      <c r="F166" s="421"/>
      <c r="G166" s="421"/>
      <c r="H166" s="420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  <c r="AA166" s="420"/>
      <c r="AB166" s="420"/>
      <c r="AC166" s="420"/>
    </row>
    <row r="167" spans="2:29">
      <c r="B167" s="420"/>
      <c r="C167" s="420"/>
      <c r="D167" s="420"/>
      <c r="E167" s="420"/>
      <c r="F167" s="421"/>
      <c r="G167" s="421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</row>
    <row r="168" spans="2:29">
      <c r="B168" s="420"/>
      <c r="C168" s="420"/>
      <c r="D168" s="420"/>
      <c r="E168" s="420"/>
      <c r="F168" s="421"/>
      <c r="G168" s="421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</row>
    <row r="169" spans="2:29">
      <c r="B169" s="420"/>
      <c r="C169" s="420"/>
      <c r="D169" s="420"/>
      <c r="E169" s="420"/>
      <c r="F169" s="421"/>
      <c r="G169" s="421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  <c r="AB169" s="420"/>
      <c r="AC169" s="420"/>
    </row>
    <row r="170" spans="2:29">
      <c r="B170" s="420"/>
      <c r="C170" s="420"/>
      <c r="D170" s="420"/>
      <c r="E170" s="420"/>
      <c r="F170" s="421"/>
      <c r="G170" s="421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  <c r="AB170" s="420"/>
      <c r="AC170" s="420"/>
    </row>
    <row r="171" spans="2:29">
      <c r="B171" s="420"/>
      <c r="C171" s="420"/>
      <c r="D171" s="420"/>
      <c r="E171" s="420"/>
      <c r="F171" s="421"/>
      <c r="G171" s="421"/>
      <c r="H171" s="420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  <c r="Z171" s="420"/>
      <c r="AA171" s="420"/>
      <c r="AB171" s="420"/>
      <c r="AC171" s="420"/>
    </row>
    <row r="172" spans="2:29">
      <c r="B172" s="420"/>
      <c r="C172" s="420"/>
      <c r="D172" s="420"/>
      <c r="E172" s="420"/>
      <c r="F172" s="421"/>
      <c r="G172" s="421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  <c r="AA172" s="420"/>
      <c r="AB172" s="420"/>
      <c r="AC172" s="420"/>
    </row>
    <row r="173" spans="2:29">
      <c r="B173" s="420"/>
      <c r="C173" s="420"/>
      <c r="D173" s="420"/>
      <c r="E173" s="420"/>
      <c r="F173" s="421"/>
      <c r="G173" s="421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  <c r="AA173" s="420"/>
      <c r="AB173" s="420"/>
      <c r="AC173" s="420"/>
    </row>
    <row r="174" spans="2:29">
      <c r="B174" s="420"/>
      <c r="C174" s="420"/>
      <c r="D174" s="420"/>
      <c r="E174" s="420"/>
      <c r="F174" s="421"/>
      <c r="G174" s="421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  <c r="Z174" s="420"/>
      <c r="AA174" s="420"/>
      <c r="AB174" s="420"/>
      <c r="AC174" s="420"/>
    </row>
    <row r="175" spans="2:29">
      <c r="B175" s="420"/>
      <c r="C175" s="420"/>
      <c r="D175" s="420"/>
      <c r="E175" s="420"/>
      <c r="F175" s="421"/>
      <c r="G175" s="421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</row>
    <row r="176" spans="2:29">
      <c r="B176" s="420"/>
      <c r="C176" s="420"/>
      <c r="D176" s="420"/>
      <c r="E176" s="420"/>
      <c r="F176" s="421"/>
      <c r="G176" s="421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  <c r="AA176" s="420"/>
      <c r="AB176" s="420"/>
      <c r="AC176" s="420"/>
    </row>
    <row r="177" spans="2:29">
      <c r="B177" s="420"/>
      <c r="C177" s="420"/>
      <c r="D177" s="420"/>
      <c r="E177" s="420"/>
      <c r="F177" s="421"/>
      <c r="G177" s="421"/>
      <c r="H177" s="420"/>
      <c r="I177" s="420"/>
      <c r="J177" s="420"/>
      <c r="K177" s="420"/>
      <c r="L177" s="420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  <c r="Z177" s="420"/>
      <c r="AA177" s="420"/>
      <c r="AB177" s="420"/>
      <c r="AC177" s="420"/>
    </row>
    <row r="178" spans="2:29">
      <c r="B178" s="420"/>
      <c r="C178" s="420"/>
      <c r="D178" s="420"/>
      <c r="E178" s="420"/>
      <c r="F178" s="421"/>
      <c r="G178" s="421"/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  <c r="Z178" s="420"/>
      <c r="AA178" s="420"/>
      <c r="AB178" s="420"/>
      <c r="AC178" s="420"/>
    </row>
    <row r="179" spans="2:29">
      <c r="B179" s="420"/>
      <c r="C179" s="420"/>
      <c r="D179" s="420"/>
      <c r="E179" s="420"/>
      <c r="F179" s="421"/>
      <c r="G179" s="421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  <c r="AA179" s="420"/>
      <c r="AB179" s="420"/>
      <c r="AC179" s="420"/>
    </row>
    <row r="180" spans="2:29">
      <c r="B180" s="420"/>
      <c r="C180" s="420"/>
      <c r="D180" s="420"/>
      <c r="E180" s="420"/>
      <c r="F180" s="421"/>
      <c r="G180" s="421"/>
      <c r="H180" s="420"/>
      <c r="I180" s="420"/>
      <c r="J180" s="420"/>
      <c r="K180" s="420"/>
      <c r="L180" s="420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  <c r="Z180" s="420"/>
      <c r="AA180" s="420"/>
      <c r="AB180" s="420"/>
      <c r="AC180" s="420"/>
    </row>
    <row r="181" spans="2:29">
      <c r="B181" s="420"/>
      <c r="C181" s="420"/>
      <c r="D181" s="420"/>
      <c r="E181" s="420"/>
      <c r="F181" s="421"/>
      <c r="G181" s="421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</row>
    <row r="182" spans="2:29">
      <c r="B182" s="420"/>
      <c r="C182" s="420"/>
      <c r="D182" s="420"/>
      <c r="E182" s="420"/>
      <c r="F182" s="421"/>
      <c r="G182" s="421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</row>
    <row r="183" spans="2:29">
      <c r="B183" s="420"/>
      <c r="C183" s="420"/>
      <c r="D183" s="420"/>
      <c r="E183" s="420"/>
      <c r="F183" s="421"/>
      <c r="G183" s="421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</row>
    <row r="184" spans="2:29">
      <c r="B184" s="420"/>
      <c r="C184" s="420"/>
      <c r="D184" s="420"/>
      <c r="E184" s="420"/>
      <c r="F184" s="421"/>
      <c r="G184" s="421"/>
      <c r="H184" s="420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  <c r="Z184" s="420"/>
      <c r="AA184" s="420"/>
      <c r="AB184" s="420"/>
      <c r="AC184" s="420"/>
    </row>
    <row r="185" spans="2:29">
      <c r="B185" s="420"/>
      <c r="C185" s="420"/>
      <c r="D185" s="420"/>
      <c r="E185" s="420"/>
      <c r="F185" s="421"/>
      <c r="G185" s="421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  <c r="AA185" s="420"/>
      <c r="AB185" s="420"/>
      <c r="AC185" s="420"/>
    </row>
    <row r="186" spans="2:29">
      <c r="B186" s="420"/>
      <c r="C186" s="420"/>
      <c r="D186" s="420"/>
      <c r="E186" s="420"/>
      <c r="F186" s="421"/>
      <c r="G186" s="421"/>
      <c r="H186" s="420"/>
      <c r="I186" s="420"/>
      <c r="J186" s="420"/>
      <c r="K186" s="420"/>
      <c r="L186" s="420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  <c r="Z186" s="420"/>
      <c r="AA186" s="420"/>
      <c r="AB186" s="420"/>
      <c r="AC186" s="420"/>
    </row>
    <row r="187" spans="2:29">
      <c r="B187" s="420"/>
      <c r="C187" s="420"/>
      <c r="D187" s="420"/>
      <c r="E187" s="420"/>
      <c r="F187" s="421"/>
      <c r="G187" s="421"/>
      <c r="H187" s="420"/>
      <c r="I187" s="420"/>
      <c r="J187" s="420"/>
      <c r="K187" s="420"/>
      <c r="L187" s="420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  <c r="Z187" s="420"/>
      <c r="AA187" s="420"/>
      <c r="AB187" s="420"/>
      <c r="AC187" s="420"/>
    </row>
    <row r="188" spans="2:29">
      <c r="B188" s="420"/>
      <c r="C188" s="420"/>
      <c r="D188" s="420"/>
      <c r="E188" s="420"/>
      <c r="F188" s="421"/>
      <c r="G188" s="421"/>
      <c r="H188" s="420"/>
      <c r="I188" s="420"/>
      <c r="J188" s="420"/>
      <c r="K188" s="420"/>
      <c r="L188" s="420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  <c r="Z188" s="420"/>
      <c r="AA188" s="420"/>
      <c r="AB188" s="420"/>
      <c r="AC188" s="420"/>
    </row>
    <row r="189" spans="2:29">
      <c r="B189" s="420"/>
      <c r="C189" s="420"/>
      <c r="D189" s="420"/>
      <c r="E189" s="420"/>
      <c r="F189" s="421"/>
      <c r="G189" s="421"/>
      <c r="H189" s="420"/>
      <c r="I189" s="420"/>
      <c r="J189" s="420"/>
      <c r="K189" s="420"/>
      <c r="L189" s="420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</row>
    <row r="190" spans="2:29">
      <c r="B190" s="420"/>
      <c r="C190" s="420"/>
      <c r="D190" s="420"/>
      <c r="E190" s="420"/>
      <c r="F190" s="421"/>
      <c r="G190" s="421"/>
      <c r="H190" s="420"/>
      <c r="I190" s="420"/>
      <c r="J190" s="420"/>
      <c r="K190" s="420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  <c r="Z190" s="420"/>
      <c r="AA190" s="420"/>
      <c r="AB190" s="420"/>
      <c r="AC190" s="420"/>
    </row>
    <row r="191" spans="2:29">
      <c r="B191" s="420"/>
      <c r="C191" s="420"/>
      <c r="D191" s="420"/>
      <c r="E191" s="420"/>
      <c r="F191" s="421"/>
      <c r="G191" s="421"/>
      <c r="H191" s="420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  <c r="AA191" s="420"/>
      <c r="AB191" s="420"/>
      <c r="AC191" s="420"/>
    </row>
    <row r="192" spans="2:29">
      <c r="B192" s="420"/>
      <c r="C192" s="420"/>
      <c r="D192" s="420"/>
      <c r="E192" s="420"/>
      <c r="F192" s="421"/>
      <c r="G192" s="421"/>
      <c r="H192" s="420"/>
      <c r="I192" s="420"/>
      <c r="J192" s="420"/>
      <c r="K192" s="420"/>
      <c r="L192" s="420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  <c r="Z192" s="420"/>
      <c r="AA192" s="420"/>
      <c r="AB192" s="420"/>
      <c r="AC192" s="420"/>
    </row>
    <row r="193" spans="2:29">
      <c r="B193" s="420"/>
      <c r="C193" s="420"/>
      <c r="D193" s="420"/>
      <c r="E193" s="420"/>
      <c r="F193" s="421"/>
      <c r="G193" s="421"/>
      <c r="H193" s="420"/>
      <c r="I193" s="420"/>
      <c r="J193" s="420"/>
      <c r="K193" s="420"/>
      <c r="L193" s="420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  <c r="Z193" s="420"/>
      <c r="AA193" s="420"/>
      <c r="AB193" s="420"/>
      <c r="AC193" s="420"/>
    </row>
    <row r="194" spans="2:29">
      <c r="B194" s="420"/>
      <c r="C194" s="420"/>
      <c r="D194" s="420"/>
      <c r="E194" s="420"/>
      <c r="F194" s="421"/>
      <c r="G194" s="421"/>
      <c r="H194" s="420"/>
      <c r="I194" s="420"/>
      <c r="J194" s="420"/>
      <c r="K194" s="420"/>
      <c r="L194" s="420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  <c r="Z194" s="420"/>
      <c r="AA194" s="420"/>
      <c r="AB194" s="420"/>
      <c r="AC194" s="420"/>
    </row>
    <row r="195" spans="2:29">
      <c r="B195" s="420"/>
      <c r="C195" s="420"/>
      <c r="D195" s="420"/>
      <c r="E195" s="420"/>
      <c r="F195" s="421"/>
      <c r="G195" s="421"/>
      <c r="H195" s="420"/>
      <c r="I195" s="420"/>
      <c r="J195" s="420"/>
      <c r="K195" s="420"/>
      <c r="L195" s="420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  <c r="Z195" s="420"/>
      <c r="AA195" s="420"/>
      <c r="AB195" s="420"/>
      <c r="AC195" s="420"/>
    </row>
    <row r="196" spans="2:29">
      <c r="B196" s="420"/>
      <c r="C196" s="420"/>
      <c r="D196" s="420"/>
      <c r="E196" s="420"/>
      <c r="F196" s="421"/>
      <c r="G196" s="421"/>
      <c r="H196" s="420"/>
      <c r="I196" s="420"/>
      <c r="J196" s="420"/>
      <c r="K196" s="420"/>
      <c r="L196" s="420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  <c r="Z196" s="420"/>
      <c r="AA196" s="420"/>
      <c r="AB196" s="420"/>
      <c r="AC196" s="420"/>
    </row>
    <row r="197" spans="2:29">
      <c r="B197" s="420"/>
      <c r="C197" s="420"/>
      <c r="D197" s="420"/>
      <c r="E197" s="420"/>
      <c r="F197" s="421"/>
      <c r="G197" s="421"/>
      <c r="H197" s="420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  <c r="AA197" s="420"/>
      <c r="AB197" s="420"/>
      <c r="AC197" s="420"/>
    </row>
    <row r="198" spans="2:29">
      <c r="B198" s="420"/>
      <c r="C198" s="420"/>
      <c r="D198" s="420"/>
      <c r="E198" s="420"/>
      <c r="F198" s="421"/>
      <c r="G198" s="421"/>
      <c r="H198" s="420"/>
      <c r="I198" s="420"/>
      <c r="J198" s="420"/>
      <c r="K198" s="420"/>
      <c r="L198" s="420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  <c r="Z198" s="420"/>
      <c r="AA198" s="420"/>
      <c r="AB198" s="420"/>
      <c r="AC198" s="420"/>
    </row>
    <row r="199" spans="2:29">
      <c r="B199" s="420"/>
      <c r="C199" s="420"/>
      <c r="D199" s="420"/>
      <c r="E199" s="420"/>
      <c r="F199" s="421"/>
      <c r="G199" s="421"/>
      <c r="H199" s="420"/>
      <c r="I199" s="420"/>
      <c r="J199" s="420"/>
      <c r="K199" s="420"/>
      <c r="L199" s="420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  <c r="Z199" s="420"/>
      <c r="AA199" s="420"/>
      <c r="AB199" s="420"/>
      <c r="AC199" s="420"/>
    </row>
    <row r="200" spans="2:29">
      <c r="B200" s="420"/>
      <c r="C200" s="420"/>
      <c r="D200" s="420"/>
      <c r="E200" s="420"/>
      <c r="F200" s="421"/>
      <c r="G200" s="421"/>
      <c r="H200" s="420"/>
      <c r="I200" s="420"/>
      <c r="J200" s="420"/>
      <c r="K200" s="420"/>
      <c r="L200" s="420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  <c r="Z200" s="420"/>
      <c r="AA200" s="420"/>
      <c r="AB200" s="420"/>
      <c r="AC200" s="420"/>
    </row>
    <row r="201" spans="2:29">
      <c r="B201" s="420"/>
      <c r="C201" s="420"/>
      <c r="D201" s="420"/>
      <c r="E201" s="420"/>
      <c r="F201" s="421"/>
      <c r="G201" s="421"/>
      <c r="H201" s="420"/>
      <c r="I201" s="420"/>
      <c r="J201" s="420"/>
      <c r="K201" s="420"/>
      <c r="L201" s="420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  <c r="Z201" s="420"/>
      <c r="AA201" s="420"/>
      <c r="AB201" s="420"/>
      <c r="AC201" s="420"/>
    </row>
    <row r="202" spans="2:29">
      <c r="B202" s="420"/>
      <c r="C202" s="420"/>
      <c r="D202" s="420"/>
      <c r="E202" s="420"/>
      <c r="F202" s="421"/>
      <c r="G202" s="421"/>
      <c r="H202" s="420"/>
      <c r="I202" s="420"/>
      <c r="J202" s="420"/>
      <c r="K202" s="420"/>
      <c r="L202" s="420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  <c r="Z202" s="420"/>
      <c r="AA202" s="420"/>
      <c r="AB202" s="420"/>
      <c r="AC202" s="420"/>
    </row>
    <row r="203" spans="2:29">
      <c r="B203" s="420"/>
      <c r="C203" s="420"/>
      <c r="D203" s="420"/>
      <c r="E203" s="420"/>
      <c r="F203" s="421"/>
      <c r="G203" s="421"/>
      <c r="H203" s="420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  <c r="Z203" s="420"/>
      <c r="AA203" s="420"/>
      <c r="AB203" s="420"/>
      <c r="AC203" s="420"/>
    </row>
    <row r="204" spans="2:29">
      <c r="B204" s="420"/>
      <c r="C204" s="420"/>
      <c r="D204" s="420"/>
      <c r="E204" s="420"/>
      <c r="F204" s="421"/>
      <c r="G204" s="421"/>
      <c r="H204" s="420"/>
      <c r="I204" s="420"/>
      <c r="J204" s="420"/>
      <c r="K204" s="420"/>
      <c r="L204" s="420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  <c r="Z204" s="420"/>
      <c r="AA204" s="420"/>
      <c r="AB204" s="420"/>
      <c r="AC204" s="420"/>
    </row>
    <row r="205" spans="2:29">
      <c r="B205" s="420"/>
      <c r="C205" s="420"/>
      <c r="D205" s="420"/>
      <c r="E205" s="420"/>
      <c r="F205" s="421"/>
      <c r="G205" s="421"/>
      <c r="H205" s="420"/>
      <c r="I205" s="420"/>
      <c r="J205" s="420"/>
      <c r="K205" s="420"/>
      <c r="L205" s="420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  <c r="Z205" s="420"/>
      <c r="AA205" s="420"/>
      <c r="AB205" s="420"/>
      <c r="AC205" s="420"/>
    </row>
    <row r="206" spans="2:29">
      <c r="B206" s="420"/>
      <c r="C206" s="420"/>
      <c r="D206" s="420"/>
      <c r="E206" s="420"/>
      <c r="F206" s="421"/>
      <c r="G206" s="421"/>
      <c r="H206" s="420"/>
      <c r="I206" s="420"/>
      <c r="J206" s="420"/>
      <c r="K206" s="420"/>
      <c r="L206" s="420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  <c r="Z206" s="420"/>
      <c r="AA206" s="420"/>
      <c r="AB206" s="420"/>
      <c r="AC206" s="420"/>
    </row>
    <row r="207" spans="2:29">
      <c r="B207" s="420"/>
      <c r="C207" s="420"/>
      <c r="D207" s="420"/>
      <c r="E207" s="420"/>
      <c r="F207" s="421"/>
      <c r="G207" s="421"/>
      <c r="H207" s="420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  <c r="AA207" s="420"/>
      <c r="AB207" s="420"/>
      <c r="AC207" s="420"/>
    </row>
    <row r="208" spans="2:29">
      <c r="B208" s="420"/>
      <c r="C208" s="420"/>
      <c r="D208" s="420"/>
      <c r="E208" s="420"/>
      <c r="F208" s="421"/>
      <c r="G208" s="421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  <c r="AA208" s="420"/>
      <c r="AB208" s="420"/>
      <c r="AC208" s="420"/>
    </row>
    <row r="209" spans="2:29">
      <c r="B209" s="420"/>
      <c r="C209" s="420"/>
      <c r="D209" s="420"/>
      <c r="E209" s="420"/>
      <c r="F209" s="421"/>
      <c r="G209" s="421"/>
      <c r="H209" s="420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  <c r="AA209" s="420"/>
      <c r="AB209" s="420"/>
      <c r="AC209" s="420"/>
    </row>
    <row r="210" spans="2:29">
      <c r="B210" s="420"/>
      <c r="C210" s="420"/>
      <c r="D210" s="420"/>
      <c r="E210" s="420"/>
      <c r="F210" s="421"/>
      <c r="G210" s="421"/>
      <c r="H210" s="420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  <c r="AA210" s="420"/>
      <c r="AB210" s="420"/>
      <c r="AC210" s="420"/>
    </row>
    <row r="211" spans="2:29">
      <c r="B211" s="420"/>
      <c r="C211" s="420"/>
      <c r="D211" s="420"/>
      <c r="E211" s="420"/>
      <c r="F211" s="421"/>
      <c r="G211" s="421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420"/>
      <c r="AB211" s="420"/>
      <c r="AC211" s="420"/>
    </row>
    <row r="212" spans="2:29">
      <c r="B212" s="420"/>
      <c r="C212" s="420"/>
      <c r="D212" s="420"/>
      <c r="E212" s="420"/>
      <c r="F212" s="421"/>
      <c r="G212" s="421"/>
      <c r="H212" s="420"/>
      <c r="I212" s="420"/>
      <c r="J212" s="420"/>
      <c r="K212" s="420"/>
      <c r="L212" s="420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  <c r="AA212" s="420"/>
      <c r="AB212" s="420"/>
      <c r="AC212" s="420"/>
    </row>
    <row r="213" spans="2:29">
      <c r="B213" s="420"/>
      <c r="C213" s="420"/>
      <c r="D213" s="420"/>
      <c r="E213" s="420"/>
      <c r="F213" s="421"/>
      <c r="G213" s="421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  <c r="AA213" s="420"/>
      <c r="AB213" s="420"/>
      <c r="AC213" s="420"/>
    </row>
    <row r="214" spans="2:29">
      <c r="B214" s="420"/>
      <c r="C214" s="420"/>
      <c r="D214" s="420"/>
      <c r="E214" s="420"/>
      <c r="F214" s="421"/>
      <c r="G214" s="421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420"/>
      <c r="AB214" s="420"/>
      <c r="AC214" s="420"/>
    </row>
    <row r="215" spans="2:29">
      <c r="B215" s="420"/>
      <c r="C215" s="420"/>
      <c r="D215" s="420"/>
      <c r="E215" s="420"/>
      <c r="F215" s="421"/>
      <c r="G215" s="421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  <c r="AB215" s="420"/>
      <c r="AC215" s="420"/>
    </row>
    <row r="216" spans="2:29">
      <c r="B216" s="420"/>
      <c r="C216" s="420"/>
      <c r="D216" s="420"/>
      <c r="E216" s="420"/>
      <c r="F216" s="421"/>
      <c r="G216" s="421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420"/>
      <c r="AB216" s="420"/>
      <c r="AC216" s="420"/>
    </row>
    <row r="217" spans="2:29">
      <c r="B217" s="420"/>
      <c r="C217" s="420"/>
      <c r="D217" s="420"/>
      <c r="E217" s="420"/>
      <c r="F217" s="421"/>
      <c r="G217" s="421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  <c r="AB217" s="420"/>
      <c r="AC217" s="420"/>
    </row>
    <row r="218" spans="2:29">
      <c r="B218" s="420"/>
      <c r="C218" s="420"/>
      <c r="D218" s="420"/>
      <c r="E218" s="420"/>
      <c r="F218" s="421"/>
      <c r="G218" s="421"/>
      <c r="H218" s="420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  <c r="AA218" s="420"/>
      <c r="AB218" s="420"/>
      <c r="AC218" s="420"/>
    </row>
    <row r="219" spans="2:29">
      <c r="B219" s="420"/>
      <c r="C219" s="420"/>
      <c r="D219" s="420"/>
      <c r="E219" s="420"/>
      <c r="F219" s="421"/>
      <c r="G219" s="421"/>
      <c r="H219" s="420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  <c r="AA219" s="420"/>
      <c r="AB219" s="420"/>
      <c r="AC219" s="420"/>
    </row>
    <row r="220" spans="2:29">
      <c r="B220" s="420"/>
      <c r="C220" s="420"/>
      <c r="D220" s="420"/>
      <c r="E220" s="420"/>
      <c r="F220" s="421"/>
      <c r="G220" s="421"/>
      <c r="H220" s="420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  <c r="AA220" s="420"/>
      <c r="AB220" s="420"/>
      <c r="AC220" s="420"/>
    </row>
    <row r="221" spans="2:29">
      <c r="B221" s="420"/>
      <c r="C221" s="420"/>
      <c r="D221" s="420"/>
      <c r="E221" s="420"/>
      <c r="F221" s="421"/>
      <c r="G221" s="421"/>
      <c r="H221" s="420"/>
      <c r="I221" s="420"/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  <c r="AA221" s="420"/>
      <c r="AB221" s="420"/>
      <c r="AC221" s="420"/>
    </row>
    <row r="222" spans="2:29">
      <c r="B222" s="420"/>
      <c r="C222" s="420"/>
      <c r="D222" s="420"/>
      <c r="E222" s="420"/>
      <c r="F222" s="421"/>
      <c r="G222" s="421"/>
      <c r="H222" s="420"/>
      <c r="I222" s="420"/>
      <c r="J222" s="420"/>
      <c r="K222" s="420"/>
      <c r="L222" s="420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420"/>
      <c r="AB222" s="420"/>
      <c r="AC222" s="420"/>
    </row>
    <row r="223" spans="2:29">
      <c r="B223" s="420"/>
      <c r="C223" s="420"/>
      <c r="D223" s="420"/>
      <c r="E223" s="420"/>
      <c r="F223" s="421"/>
      <c r="G223" s="421"/>
      <c r="H223" s="420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0"/>
      <c r="AB223" s="420"/>
      <c r="AC223" s="420"/>
    </row>
    <row r="224" spans="2:29">
      <c r="B224" s="420"/>
      <c r="C224" s="420"/>
      <c r="D224" s="420"/>
      <c r="E224" s="420"/>
      <c r="F224" s="421"/>
      <c r="G224" s="421"/>
      <c r="H224" s="420"/>
      <c r="I224" s="420"/>
      <c r="J224" s="420"/>
      <c r="K224" s="420"/>
      <c r="L224" s="420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  <c r="Z224" s="420"/>
      <c r="AA224" s="420"/>
      <c r="AB224" s="420"/>
      <c r="AC224" s="420"/>
    </row>
    <row r="225" spans="2:29">
      <c r="B225" s="420"/>
      <c r="C225" s="420"/>
      <c r="D225" s="420"/>
      <c r="E225" s="420"/>
      <c r="F225" s="421"/>
      <c r="G225" s="421"/>
      <c r="H225" s="420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  <c r="Z225" s="420"/>
      <c r="AA225" s="420"/>
      <c r="AB225" s="420"/>
      <c r="AC225" s="420"/>
    </row>
    <row r="226" spans="2:29">
      <c r="B226" s="420"/>
      <c r="C226" s="420"/>
      <c r="D226" s="420"/>
      <c r="E226" s="420"/>
      <c r="F226" s="421"/>
      <c r="G226" s="421"/>
      <c r="H226" s="420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  <c r="Z226" s="420"/>
      <c r="AA226" s="420"/>
      <c r="AB226" s="420"/>
      <c r="AC226" s="420"/>
    </row>
    <row r="227" spans="2:29">
      <c r="B227" s="420"/>
      <c r="C227" s="420"/>
      <c r="D227" s="420"/>
      <c r="E227" s="420"/>
      <c r="F227" s="421"/>
      <c r="G227" s="421"/>
      <c r="H227" s="420"/>
      <c r="I227" s="420"/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  <c r="AA227" s="420"/>
      <c r="AB227" s="420"/>
      <c r="AC227" s="420"/>
    </row>
    <row r="228" spans="2:29">
      <c r="B228" s="420"/>
      <c r="C228" s="420"/>
      <c r="D228" s="420"/>
      <c r="E228" s="420"/>
      <c r="F228" s="421"/>
      <c r="G228" s="421"/>
      <c r="H228" s="420"/>
      <c r="I228" s="420"/>
      <c r="J228" s="420"/>
      <c r="K228" s="420"/>
      <c r="L228" s="420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  <c r="Z228" s="420"/>
      <c r="AA228" s="420"/>
      <c r="AB228" s="420"/>
      <c r="AC228" s="420"/>
    </row>
    <row r="229" spans="2:29">
      <c r="B229" s="420"/>
      <c r="C229" s="420"/>
      <c r="D229" s="420"/>
      <c r="E229" s="420"/>
      <c r="F229" s="421"/>
      <c r="G229" s="421"/>
      <c r="H229" s="420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  <c r="AA229" s="420"/>
      <c r="AB229" s="420"/>
      <c r="AC229" s="420"/>
    </row>
    <row r="230" spans="2:29">
      <c r="B230" s="420"/>
      <c r="C230" s="420"/>
      <c r="D230" s="420"/>
      <c r="E230" s="420"/>
      <c r="F230" s="421"/>
      <c r="G230" s="421"/>
      <c r="H230" s="420"/>
      <c r="I230" s="420"/>
      <c r="J230" s="420"/>
      <c r="K230" s="420"/>
      <c r="L230" s="420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  <c r="Z230" s="420"/>
      <c r="AA230" s="420"/>
      <c r="AB230" s="420"/>
      <c r="AC230" s="420"/>
    </row>
    <row r="231" spans="2:29">
      <c r="B231" s="420"/>
      <c r="C231" s="420"/>
      <c r="D231" s="420"/>
      <c r="E231" s="420"/>
      <c r="F231" s="421"/>
      <c r="G231" s="421"/>
      <c r="H231" s="420"/>
      <c r="I231" s="420"/>
      <c r="J231" s="420"/>
      <c r="K231" s="420"/>
      <c r="L231" s="420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  <c r="Z231" s="420"/>
      <c r="AA231" s="420"/>
      <c r="AB231" s="420"/>
      <c r="AC231" s="420"/>
    </row>
    <row r="232" spans="2:29">
      <c r="B232" s="420"/>
      <c r="C232" s="420"/>
      <c r="D232" s="420"/>
      <c r="E232" s="420"/>
      <c r="F232" s="421"/>
      <c r="G232" s="421"/>
      <c r="H232" s="420"/>
      <c r="I232" s="420"/>
      <c r="J232" s="420"/>
      <c r="K232" s="420"/>
      <c r="L232" s="420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  <c r="Z232" s="420"/>
      <c r="AA232" s="420"/>
      <c r="AB232" s="420"/>
      <c r="AC232" s="420"/>
    </row>
    <row r="233" spans="2:29">
      <c r="B233" s="420"/>
      <c r="C233" s="420"/>
      <c r="D233" s="420"/>
      <c r="E233" s="420"/>
      <c r="F233" s="421"/>
      <c r="G233" s="421"/>
      <c r="H233" s="420"/>
      <c r="I233" s="420"/>
      <c r="J233" s="420"/>
      <c r="K233" s="420"/>
      <c r="L233" s="420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  <c r="AB233" s="420"/>
      <c r="AC233" s="420"/>
    </row>
    <row r="234" spans="2:29">
      <c r="B234" s="420"/>
      <c r="C234" s="420"/>
      <c r="D234" s="420"/>
      <c r="E234" s="420"/>
      <c r="F234" s="421"/>
      <c r="G234" s="421"/>
      <c r="H234" s="420"/>
      <c r="I234" s="420"/>
      <c r="J234" s="420"/>
      <c r="K234" s="420"/>
      <c r="L234" s="420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  <c r="Z234" s="420"/>
      <c r="AA234" s="420"/>
      <c r="AB234" s="420"/>
      <c r="AC234" s="420"/>
    </row>
    <row r="235" spans="2:29">
      <c r="B235" s="420"/>
      <c r="C235" s="420"/>
      <c r="D235" s="420"/>
      <c r="E235" s="420"/>
      <c r="F235" s="421"/>
      <c r="G235" s="421"/>
      <c r="H235" s="420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  <c r="Z235" s="420"/>
      <c r="AA235" s="420"/>
      <c r="AB235" s="420"/>
      <c r="AC235" s="420"/>
    </row>
    <row r="236" spans="2:29">
      <c r="B236" s="420"/>
      <c r="C236" s="420"/>
      <c r="D236" s="420"/>
      <c r="E236" s="420"/>
      <c r="F236" s="421"/>
      <c r="G236" s="421"/>
      <c r="H236" s="420"/>
      <c r="I236" s="420"/>
      <c r="J236" s="420"/>
      <c r="K236" s="420"/>
      <c r="L236" s="420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  <c r="Z236" s="420"/>
      <c r="AA236" s="420"/>
      <c r="AB236" s="420"/>
      <c r="AC236" s="420"/>
    </row>
    <row r="237" spans="2:29">
      <c r="B237" s="420"/>
      <c r="C237" s="420"/>
      <c r="D237" s="420"/>
      <c r="E237" s="420"/>
      <c r="F237" s="421"/>
      <c r="G237" s="421"/>
      <c r="H237" s="420"/>
      <c r="I237" s="420"/>
      <c r="J237" s="420"/>
      <c r="K237" s="420"/>
      <c r="L237" s="420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  <c r="Z237" s="420"/>
      <c r="AA237" s="420"/>
      <c r="AB237" s="420"/>
      <c r="AC237" s="420"/>
    </row>
    <row r="238" spans="2:29">
      <c r="B238" s="420"/>
      <c r="C238" s="420"/>
      <c r="D238" s="420"/>
      <c r="E238" s="420"/>
      <c r="F238" s="421"/>
      <c r="G238" s="421"/>
      <c r="H238" s="420"/>
      <c r="I238" s="420"/>
      <c r="J238" s="420"/>
      <c r="K238" s="420"/>
      <c r="L238" s="420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  <c r="Z238" s="420"/>
      <c r="AA238" s="420"/>
      <c r="AB238" s="420"/>
      <c r="AC238" s="420"/>
    </row>
    <row r="239" spans="2:29">
      <c r="B239" s="420"/>
      <c r="C239" s="420"/>
      <c r="D239" s="420"/>
      <c r="E239" s="420"/>
      <c r="F239" s="421"/>
      <c r="G239" s="421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  <c r="AA239" s="420"/>
      <c r="AB239" s="420"/>
      <c r="AC239" s="420"/>
    </row>
    <row r="240" spans="2:29">
      <c r="B240" s="420"/>
      <c r="C240" s="420"/>
      <c r="D240" s="420"/>
      <c r="E240" s="420"/>
      <c r="F240" s="421"/>
      <c r="G240" s="421"/>
      <c r="H240" s="420"/>
      <c r="I240" s="420"/>
      <c r="J240" s="420"/>
      <c r="K240" s="420"/>
      <c r="L240" s="420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  <c r="Z240" s="420"/>
      <c r="AA240" s="420"/>
      <c r="AB240" s="420"/>
      <c r="AC240" s="420"/>
    </row>
    <row r="241" spans="2:29">
      <c r="B241" s="420"/>
      <c r="C241" s="420"/>
      <c r="D241" s="420"/>
      <c r="E241" s="420"/>
      <c r="F241" s="421"/>
      <c r="G241" s="421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  <c r="AA241" s="420"/>
      <c r="AB241" s="420"/>
      <c r="AC241" s="420"/>
    </row>
    <row r="242" spans="2:29">
      <c r="B242" s="420"/>
      <c r="C242" s="420"/>
      <c r="D242" s="420"/>
      <c r="E242" s="420"/>
      <c r="F242" s="421"/>
      <c r="G242" s="421"/>
      <c r="H242" s="420"/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  <c r="Z242" s="420"/>
      <c r="AA242" s="420"/>
      <c r="AB242" s="420"/>
      <c r="AC242" s="420"/>
    </row>
    <row r="243" spans="2:29">
      <c r="B243" s="420"/>
      <c r="C243" s="420"/>
      <c r="D243" s="420"/>
      <c r="E243" s="420"/>
      <c r="F243" s="421"/>
      <c r="G243" s="421"/>
      <c r="H243" s="420"/>
      <c r="I243" s="420"/>
      <c r="J243" s="420"/>
      <c r="K243" s="420"/>
      <c r="L243" s="420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  <c r="Z243" s="420"/>
      <c r="AA243" s="420"/>
      <c r="AB243" s="420"/>
      <c r="AC243" s="420"/>
    </row>
    <row r="244" spans="2:29">
      <c r="B244" s="420"/>
      <c r="C244" s="420"/>
      <c r="D244" s="420"/>
      <c r="E244" s="420"/>
      <c r="F244" s="421"/>
      <c r="G244" s="421"/>
      <c r="H244" s="420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  <c r="Z244" s="420"/>
      <c r="AA244" s="420"/>
      <c r="AB244" s="420"/>
      <c r="AC244" s="420"/>
    </row>
    <row r="245" spans="2:29">
      <c r="B245" s="420"/>
      <c r="C245" s="420"/>
      <c r="D245" s="420"/>
      <c r="E245" s="420"/>
      <c r="F245" s="421"/>
      <c r="G245" s="421"/>
      <c r="H245" s="420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  <c r="Z245" s="420"/>
      <c r="AA245" s="420"/>
      <c r="AB245" s="420"/>
      <c r="AC245" s="420"/>
    </row>
    <row r="246" spans="2:29">
      <c r="B246" s="420"/>
      <c r="C246" s="420"/>
      <c r="D246" s="420"/>
      <c r="E246" s="420"/>
      <c r="F246" s="421"/>
      <c r="G246" s="421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  <c r="AA246" s="420"/>
      <c r="AB246" s="420"/>
      <c r="AC246" s="420"/>
    </row>
    <row r="247" spans="2:29">
      <c r="B247" s="420"/>
      <c r="C247" s="420"/>
      <c r="D247" s="420"/>
      <c r="E247" s="420"/>
      <c r="F247" s="421"/>
      <c r="G247" s="421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  <c r="AA247" s="420"/>
      <c r="AB247" s="420"/>
      <c r="AC247" s="420"/>
    </row>
    <row r="248" spans="2:29">
      <c r="B248" s="420"/>
      <c r="C248" s="420"/>
      <c r="D248" s="420"/>
      <c r="E248" s="420"/>
      <c r="F248" s="421"/>
      <c r="G248" s="421"/>
      <c r="H248" s="420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  <c r="AA248" s="420"/>
      <c r="AB248" s="420"/>
      <c r="AC248" s="420"/>
    </row>
    <row r="249" spans="2:29">
      <c r="B249" s="420"/>
      <c r="C249" s="420"/>
      <c r="D249" s="420"/>
      <c r="E249" s="420"/>
      <c r="F249" s="421"/>
      <c r="G249" s="421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  <c r="AA249" s="420"/>
      <c r="AB249" s="420"/>
      <c r="AC249" s="420"/>
    </row>
    <row r="250" spans="2:29">
      <c r="B250" s="420"/>
      <c r="C250" s="420"/>
      <c r="D250" s="420"/>
      <c r="E250" s="420"/>
      <c r="F250" s="421"/>
      <c r="G250" s="421"/>
      <c r="H250" s="420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  <c r="AA250" s="420"/>
      <c r="AB250" s="420"/>
      <c r="AC250" s="420"/>
    </row>
    <row r="251" spans="2:29">
      <c r="B251" s="420"/>
      <c r="C251" s="420"/>
      <c r="D251" s="420"/>
      <c r="E251" s="420"/>
      <c r="F251" s="421"/>
      <c r="G251" s="421"/>
      <c r="H251" s="420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  <c r="AA251" s="420"/>
      <c r="AB251" s="420"/>
      <c r="AC251" s="420"/>
    </row>
    <row r="252" spans="2:29">
      <c r="B252" s="420"/>
      <c r="C252" s="420"/>
      <c r="D252" s="420"/>
      <c r="E252" s="420"/>
      <c r="F252" s="421"/>
      <c r="G252" s="421"/>
      <c r="H252" s="420"/>
      <c r="I252" s="420"/>
      <c r="J252" s="420"/>
      <c r="K252" s="420"/>
      <c r="L252" s="420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  <c r="Z252" s="420"/>
      <c r="AA252" s="420"/>
      <c r="AB252" s="420"/>
      <c r="AC252" s="420"/>
    </row>
    <row r="253" spans="2:29">
      <c r="B253" s="420"/>
      <c r="C253" s="420"/>
      <c r="D253" s="420"/>
      <c r="E253" s="420"/>
      <c r="F253" s="421"/>
      <c r="G253" s="421"/>
      <c r="H253" s="420"/>
      <c r="I253" s="420"/>
      <c r="J253" s="420"/>
      <c r="K253" s="420"/>
      <c r="L253" s="420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  <c r="Z253" s="420"/>
      <c r="AA253" s="420"/>
      <c r="AB253" s="420"/>
      <c r="AC253" s="420"/>
    </row>
    <row r="254" spans="2:29">
      <c r="B254" s="420"/>
      <c r="C254" s="420"/>
      <c r="D254" s="420"/>
      <c r="E254" s="420"/>
      <c r="F254" s="421"/>
      <c r="G254" s="421"/>
      <c r="H254" s="420"/>
      <c r="I254" s="420"/>
      <c r="J254" s="420"/>
      <c r="K254" s="420"/>
      <c r="L254" s="420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  <c r="Z254" s="420"/>
      <c r="AA254" s="420"/>
      <c r="AB254" s="420"/>
      <c r="AC254" s="420"/>
    </row>
    <row r="255" spans="2:29">
      <c r="B255" s="420"/>
      <c r="C255" s="420"/>
      <c r="D255" s="420"/>
      <c r="E255" s="420"/>
      <c r="F255" s="421"/>
      <c r="G255" s="421"/>
      <c r="H255" s="420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  <c r="Z255" s="420"/>
      <c r="AA255" s="420"/>
      <c r="AB255" s="420"/>
      <c r="AC255" s="420"/>
    </row>
    <row r="256" spans="2:29">
      <c r="B256" s="420"/>
      <c r="C256" s="420"/>
      <c r="D256" s="420"/>
      <c r="E256" s="420"/>
      <c r="F256" s="421"/>
      <c r="G256" s="421"/>
      <c r="H256" s="420"/>
      <c r="I256" s="420"/>
      <c r="J256" s="420"/>
      <c r="K256" s="420"/>
      <c r="L256" s="420"/>
      <c r="M256" s="420"/>
      <c r="N256" s="420"/>
      <c r="O256" s="420"/>
      <c r="P256" s="420"/>
      <c r="Q256" s="420"/>
      <c r="R256" s="420"/>
      <c r="S256" s="420"/>
      <c r="T256" s="420"/>
      <c r="U256" s="420"/>
      <c r="V256" s="420"/>
      <c r="W256" s="420"/>
      <c r="X256" s="420"/>
      <c r="Y256" s="420"/>
      <c r="Z256" s="420"/>
      <c r="AA256" s="420"/>
      <c r="AB256" s="420"/>
      <c r="AC256" s="420"/>
    </row>
    <row r="257" spans="2:29">
      <c r="B257" s="420"/>
      <c r="C257" s="420"/>
      <c r="D257" s="420"/>
      <c r="E257" s="420"/>
      <c r="F257" s="421"/>
      <c r="G257" s="421"/>
      <c r="H257" s="420"/>
      <c r="I257" s="420"/>
      <c r="J257" s="420"/>
      <c r="K257" s="420"/>
      <c r="L257" s="420"/>
      <c r="M257" s="420"/>
      <c r="N257" s="420"/>
      <c r="O257" s="420"/>
      <c r="P257" s="420"/>
      <c r="Q257" s="420"/>
      <c r="R257" s="420"/>
      <c r="S257" s="420"/>
      <c r="T257" s="420"/>
      <c r="U257" s="420"/>
      <c r="V257" s="420"/>
      <c r="W257" s="420"/>
      <c r="X257" s="420"/>
      <c r="Y257" s="420"/>
      <c r="Z257" s="420"/>
      <c r="AA257" s="420"/>
      <c r="AB257" s="420"/>
      <c r="AC257" s="420"/>
    </row>
    <row r="258" spans="2:29">
      <c r="B258" s="420"/>
      <c r="C258" s="420"/>
      <c r="D258" s="420"/>
      <c r="E258" s="420"/>
      <c r="F258" s="421"/>
      <c r="G258" s="421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420"/>
      <c r="T258" s="420"/>
      <c r="U258" s="420"/>
      <c r="V258" s="420"/>
      <c r="W258" s="420"/>
      <c r="X258" s="420"/>
      <c r="Y258" s="420"/>
      <c r="Z258" s="420"/>
      <c r="AA258" s="420"/>
      <c r="AB258" s="420"/>
      <c r="AC258" s="420"/>
    </row>
    <row r="259" spans="2:29">
      <c r="B259" s="420"/>
      <c r="C259" s="420"/>
      <c r="D259" s="420"/>
      <c r="E259" s="420"/>
      <c r="F259" s="421"/>
      <c r="G259" s="421"/>
      <c r="H259" s="420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20"/>
      <c r="X259" s="420"/>
      <c r="Y259" s="420"/>
      <c r="Z259" s="420"/>
      <c r="AA259" s="420"/>
      <c r="AB259" s="420"/>
      <c r="AC259" s="420"/>
    </row>
    <row r="260" spans="2:29">
      <c r="B260" s="420"/>
      <c r="C260" s="420"/>
      <c r="D260" s="420"/>
      <c r="E260" s="420"/>
      <c r="F260" s="421"/>
      <c r="G260" s="421"/>
      <c r="H260" s="420"/>
      <c r="I260" s="420"/>
      <c r="J260" s="420"/>
      <c r="K260" s="420"/>
      <c r="L260" s="420"/>
      <c r="M260" s="420"/>
      <c r="N260" s="420"/>
      <c r="O260" s="420"/>
      <c r="P260" s="420"/>
      <c r="Q260" s="420"/>
      <c r="R260" s="420"/>
      <c r="S260" s="420"/>
      <c r="T260" s="420"/>
      <c r="U260" s="420"/>
      <c r="V260" s="420"/>
      <c r="W260" s="420"/>
      <c r="X260" s="420"/>
      <c r="Y260" s="420"/>
      <c r="Z260" s="420"/>
      <c r="AA260" s="420"/>
      <c r="AB260" s="420"/>
      <c r="AC260" s="420"/>
    </row>
    <row r="261" spans="2:29">
      <c r="B261" s="420"/>
      <c r="C261" s="420"/>
      <c r="D261" s="420"/>
      <c r="E261" s="420"/>
      <c r="F261" s="421"/>
      <c r="G261" s="421"/>
      <c r="H261" s="420"/>
      <c r="I261" s="420"/>
      <c r="J261" s="420"/>
      <c r="K261" s="420"/>
      <c r="L261" s="420"/>
      <c r="M261" s="420"/>
      <c r="N261" s="420"/>
      <c r="O261" s="420"/>
      <c r="P261" s="420"/>
      <c r="Q261" s="420"/>
      <c r="R261" s="420"/>
      <c r="S261" s="420"/>
      <c r="T261" s="420"/>
      <c r="U261" s="420"/>
      <c r="V261" s="420"/>
      <c r="W261" s="420"/>
      <c r="X261" s="420"/>
      <c r="Y261" s="420"/>
      <c r="Z261" s="420"/>
      <c r="AA261" s="420"/>
      <c r="AB261" s="420"/>
      <c r="AC261" s="420"/>
    </row>
    <row r="262" spans="2:29">
      <c r="B262" s="420"/>
      <c r="C262" s="420"/>
      <c r="D262" s="420"/>
      <c r="E262" s="420"/>
      <c r="F262" s="421"/>
      <c r="G262" s="421"/>
      <c r="H262" s="420"/>
      <c r="I262" s="420"/>
      <c r="J262" s="420"/>
      <c r="K262" s="420"/>
      <c r="L262" s="420"/>
      <c r="M262" s="420"/>
      <c r="N262" s="420"/>
      <c r="O262" s="420"/>
      <c r="P262" s="420"/>
      <c r="Q262" s="420"/>
      <c r="R262" s="420"/>
      <c r="S262" s="420"/>
      <c r="T262" s="420"/>
      <c r="U262" s="420"/>
      <c r="V262" s="420"/>
      <c r="W262" s="420"/>
      <c r="X262" s="420"/>
      <c r="Y262" s="420"/>
      <c r="Z262" s="420"/>
      <c r="AA262" s="420"/>
      <c r="AB262" s="420"/>
      <c r="AC262" s="420"/>
    </row>
    <row r="263" spans="2:29">
      <c r="B263" s="420"/>
      <c r="C263" s="420"/>
      <c r="D263" s="420"/>
      <c r="E263" s="420"/>
      <c r="F263" s="421"/>
      <c r="G263" s="421"/>
      <c r="H263" s="420"/>
      <c r="I263" s="420"/>
      <c r="J263" s="420"/>
      <c r="K263" s="420"/>
      <c r="L263" s="420"/>
      <c r="M263" s="420"/>
      <c r="N263" s="420"/>
      <c r="O263" s="420"/>
      <c r="P263" s="420"/>
      <c r="Q263" s="420"/>
      <c r="R263" s="420"/>
      <c r="S263" s="420"/>
      <c r="T263" s="420"/>
      <c r="U263" s="420"/>
      <c r="V263" s="420"/>
      <c r="W263" s="420"/>
      <c r="X263" s="420"/>
      <c r="Y263" s="420"/>
      <c r="Z263" s="420"/>
      <c r="AA263" s="420"/>
      <c r="AB263" s="420"/>
      <c r="AC263" s="420"/>
    </row>
    <row r="264" spans="2:29">
      <c r="B264" s="420"/>
      <c r="C264" s="420"/>
      <c r="D264" s="420"/>
      <c r="E264" s="420"/>
      <c r="F264" s="421"/>
      <c r="G264" s="421"/>
      <c r="H264" s="420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0"/>
      <c r="Z264" s="420"/>
      <c r="AA264" s="420"/>
      <c r="AB264" s="420"/>
      <c r="AC264" s="420"/>
    </row>
    <row r="265" spans="2:29">
      <c r="B265" s="420"/>
      <c r="C265" s="420"/>
      <c r="D265" s="420"/>
      <c r="E265" s="420"/>
      <c r="F265" s="421"/>
      <c r="G265" s="421"/>
      <c r="H265" s="420"/>
      <c r="I265" s="420"/>
      <c r="J265" s="420"/>
      <c r="K265" s="420"/>
      <c r="L265" s="420"/>
      <c r="M265" s="420"/>
      <c r="N265" s="420"/>
      <c r="O265" s="420"/>
      <c r="P265" s="420"/>
      <c r="Q265" s="420"/>
      <c r="R265" s="420"/>
      <c r="S265" s="420"/>
      <c r="T265" s="420"/>
      <c r="U265" s="420"/>
      <c r="V265" s="420"/>
      <c r="W265" s="420"/>
      <c r="X265" s="420"/>
      <c r="Y265" s="420"/>
      <c r="Z265" s="420"/>
      <c r="AA265" s="420"/>
      <c r="AB265" s="420"/>
      <c r="AC265" s="420"/>
    </row>
    <row r="266" spans="2:29">
      <c r="B266" s="420"/>
      <c r="C266" s="420"/>
      <c r="D266" s="420"/>
      <c r="E266" s="420"/>
      <c r="F266" s="421"/>
      <c r="G266" s="421"/>
      <c r="H266" s="420"/>
      <c r="I266" s="420"/>
      <c r="J266" s="420"/>
      <c r="K266" s="420"/>
      <c r="L266" s="420"/>
      <c r="M266" s="420"/>
      <c r="N266" s="420"/>
      <c r="O266" s="420"/>
      <c r="P266" s="420"/>
      <c r="Q266" s="420"/>
      <c r="R266" s="420"/>
      <c r="S266" s="420"/>
      <c r="T266" s="420"/>
      <c r="U266" s="420"/>
      <c r="V266" s="420"/>
      <c r="W266" s="420"/>
      <c r="X266" s="420"/>
      <c r="Y266" s="420"/>
      <c r="Z266" s="420"/>
      <c r="AA266" s="420"/>
      <c r="AB266" s="420"/>
      <c r="AC266" s="420"/>
    </row>
    <row r="267" spans="2:29">
      <c r="B267" s="420"/>
      <c r="C267" s="420"/>
      <c r="D267" s="420"/>
      <c r="E267" s="420"/>
      <c r="F267" s="421"/>
      <c r="G267" s="421"/>
      <c r="H267" s="420"/>
      <c r="I267" s="420"/>
      <c r="J267" s="420"/>
      <c r="K267" s="420"/>
      <c r="L267" s="420"/>
      <c r="M267" s="420"/>
      <c r="N267" s="420"/>
      <c r="O267" s="420"/>
      <c r="P267" s="420"/>
      <c r="Q267" s="420"/>
      <c r="R267" s="420"/>
      <c r="S267" s="420"/>
      <c r="T267" s="420"/>
      <c r="U267" s="420"/>
      <c r="V267" s="420"/>
      <c r="W267" s="420"/>
      <c r="X267" s="420"/>
      <c r="Y267" s="420"/>
      <c r="Z267" s="420"/>
      <c r="AA267" s="420"/>
      <c r="AB267" s="420"/>
      <c r="AC267" s="420"/>
    </row>
    <row r="268" spans="2:29">
      <c r="B268" s="420"/>
      <c r="C268" s="420"/>
      <c r="D268" s="420"/>
      <c r="E268" s="420"/>
      <c r="F268" s="421"/>
      <c r="G268" s="421"/>
      <c r="H268" s="420"/>
      <c r="I268" s="420"/>
      <c r="J268" s="420"/>
      <c r="K268" s="420"/>
      <c r="L268" s="420"/>
      <c r="M268" s="420"/>
      <c r="N268" s="420"/>
      <c r="O268" s="420"/>
      <c r="P268" s="420"/>
      <c r="Q268" s="420"/>
      <c r="R268" s="420"/>
      <c r="S268" s="420"/>
      <c r="T268" s="420"/>
      <c r="U268" s="420"/>
      <c r="V268" s="420"/>
      <c r="W268" s="420"/>
      <c r="X268" s="420"/>
      <c r="Y268" s="420"/>
      <c r="Z268" s="420"/>
      <c r="AA268" s="420"/>
      <c r="AB268" s="420"/>
      <c r="AC268" s="420"/>
    </row>
    <row r="269" spans="2:29">
      <c r="B269" s="420"/>
      <c r="C269" s="420"/>
      <c r="D269" s="420"/>
      <c r="E269" s="420"/>
      <c r="F269" s="421"/>
      <c r="G269" s="421"/>
      <c r="H269" s="420"/>
      <c r="I269" s="420"/>
      <c r="J269" s="420"/>
      <c r="K269" s="420"/>
      <c r="L269" s="420"/>
      <c r="M269" s="420"/>
      <c r="N269" s="420"/>
      <c r="O269" s="420"/>
      <c r="P269" s="420"/>
      <c r="Q269" s="420"/>
      <c r="R269" s="420"/>
      <c r="S269" s="420"/>
      <c r="T269" s="420"/>
      <c r="U269" s="420"/>
      <c r="V269" s="420"/>
      <c r="W269" s="420"/>
      <c r="X269" s="420"/>
      <c r="Y269" s="420"/>
      <c r="Z269" s="420"/>
      <c r="AA269" s="420"/>
      <c r="AB269" s="420"/>
      <c r="AC269" s="420"/>
    </row>
    <row r="270" spans="2:29">
      <c r="B270" s="420"/>
      <c r="C270" s="420"/>
      <c r="D270" s="420"/>
      <c r="E270" s="420"/>
      <c r="F270" s="421"/>
      <c r="G270" s="421"/>
      <c r="H270" s="420"/>
      <c r="I270" s="420"/>
      <c r="J270" s="420"/>
      <c r="K270" s="420"/>
      <c r="L270" s="420"/>
      <c r="M270" s="420"/>
      <c r="N270" s="420"/>
      <c r="O270" s="420"/>
      <c r="P270" s="420"/>
      <c r="Q270" s="420"/>
      <c r="R270" s="420"/>
      <c r="S270" s="420"/>
      <c r="T270" s="420"/>
      <c r="U270" s="420"/>
      <c r="V270" s="420"/>
      <c r="W270" s="420"/>
      <c r="X270" s="420"/>
      <c r="Y270" s="420"/>
      <c r="Z270" s="420"/>
      <c r="AA270" s="420"/>
      <c r="AB270" s="420"/>
      <c r="AC270" s="420"/>
    </row>
    <row r="271" spans="2:29">
      <c r="B271" s="420"/>
      <c r="C271" s="420"/>
      <c r="D271" s="420"/>
      <c r="E271" s="420"/>
      <c r="F271" s="421"/>
      <c r="G271" s="421"/>
      <c r="H271" s="420"/>
      <c r="I271" s="420"/>
      <c r="J271" s="420"/>
      <c r="K271" s="420"/>
      <c r="L271" s="420"/>
      <c r="M271" s="420"/>
      <c r="N271" s="420"/>
      <c r="O271" s="420"/>
      <c r="P271" s="420"/>
      <c r="Q271" s="420"/>
      <c r="R271" s="420"/>
      <c r="S271" s="420"/>
      <c r="T271" s="420"/>
      <c r="U271" s="420"/>
      <c r="V271" s="420"/>
      <c r="W271" s="420"/>
      <c r="X271" s="420"/>
      <c r="Y271" s="420"/>
      <c r="Z271" s="420"/>
      <c r="AA271" s="420"/>
      <c r="AB271" s="420"/>
      <c r="AC271" s="420"/>
    </row>
    <row r="272" spans="2:29">
      <c r="B272" s="420"/>
      <c r="C272" s="420"/>
      <c r="D272" s="420"/>
      <c r="E272" s="420"/>
      <c r="F272" s="421"/>
      <c r="G272" s="421"/>
      <c r="H272" s="420"/>
      <c r="I272" s="420"/>
      <c r="J272" s="420"/>
      <c r="K272" s="420"/>
      <c r="L272" s="420"/>
      <c r="M272" s="420"/>
      <c r="N272" s="420"/>
      <c r="O272" s="420"/>
      <c r="P272" s="420"/>
      <c r="Q272" s="420"/>
      <c r="R272" s="420"/>
      <c r="S272" s="420"/>
      <c r="T272" s="420"/>
      <c r="U272" s="420"/>
      <c r="V272" s="420"/>
      <c r="W272" s="420"/>
      <c r="X272" s="420"/>
      <c r="Y272" s="420"/>
      <c r="Z272" s="420"/>
      <c r="AA272" s="420"/>
      <c r="AB272" s="420"/>
      <c r="AC272" s="420"/>
    </row>
    <row r="273" spans="2:29">
      <c r="B273" s="420"/>
      <c r="C273" s="420"/>
      <c r="D273" s="420"/>
      <c r="E273" s="420"/>
      <c r="F273" s="421"/>
      <c r="G273" s="421"/>
      <c r="H273" s="420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420"/>
      <c r="T273" s="420"/>
      <c r="U273" s="420"/>
      <c r="V273" s="420"/>
      <c r="W273" s="420"/>
      <c r="X273" s="420"/>
      <c r="Y273" s="420"/>
      <c r="Z273" s="420"/>
      <c r="AA273" s="420"/>
      <c r="AB273" s="420"/>
      <c r="AC273" s="420"/>
    </row>
    <row r="274" spans="2:29">
      <c r="B274" s="420"/>
      <c r="C274" s="420"/>
      <c r="D274" s="420"/>
      <c r="E274" s="420"/>
      <c r="F274" s="421"/>
      <c r="G274" s="421"/>
      <c r="H274" s="420"/>
      <c r="I274" s="420"/>
      <c r="J274" s="420"/>
      <c r="K274" s="420"/>
      <c r="L274" s="420"/>
      <c r="M274" s="420"/>
      <c r="N274" s="420"/>
      <c r="O274" s="420"/>
      <c r="P274" s="420"/>
      <c r="Q274" s="420"/>
      <c r="R274" s="420"/>
      <c r="S274" s="420"/>
      <c r="T274" s="420"/>
      <c r="U274" s="420"/>
      <c r="V274" s="420"/>
      <c r="W274" s="420"/>
      <c r="X274" s="420"/>
      <c r="Y274" s="420"/>
      <c r="Z274" s="420"/>
      <c r="AA274" s="420"/>
      <c r="AB274" s="420"/>
      <c r="AC274" s="420"/>
    </row>
    <row r="275" spans="2:29">
      <c r="B275" s="420"/>
      <c r="C275" s="420"/>
      <c r="D275" s="420"/>
      <c r="E275" s="420"/>
      <c r="F275" s="421"/>
      <c r="G275" s="421"/>
      <c r="H275" s="420"/>
      <c r="I275" s="420"/>
      <c r="J275" s="420"/>
      <c r="K275" s="420"/>
      <c r="L275" s="420"/>
      <c r="M275" s="420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0"/>
      <c r="Y275" s="420"/>
      <c r="Z275" s="420"/>
      <c r="AA275" s="420"/>
      <c r="AB275" s="420"/>
      <c r="AC275" s="420"/>
    </row>
    <row r="276" spans="2:29">
      <c r="B276" s="420"/>
      <c r="C276" s="420"/>
      <c r="D276" s="420"/>
      <c r="E276" s="420"/>
      <c r="F276" s="421"/>
      <c r="G276" s="421"/>
      <c r="H276" s="420"/>
      <c r="I276" s="420"/>
      <c r="J276" s="420"/>
      <c r="K276" s="420"/>
      <c r="L276" s="420"/>
      <c r="M276" s="420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0"/>
      <c r="Y276" s="420"/>
      <c r="Z276" s="420"/>
      <c r="AA276" s="420"/>
      <c r="AB276" s="420"/>
      <c r="AC276" s="420"/>
    </row>
    <row r="277" spans="2:29">
      <c r="B277" s="420"/>
      <c r="C277" s="420"/>
      <c r="D277" s="420"/>
      <c r="E277" s="420"/>
      <c r="F277" s="421"/>
      <c r="G277" s="421"/>
      <c r="H277" s="420"/>
      <c r="I277" s="420"/>
      <c r="J277" s="420"/>
      <c r="K277" s="420"/>
      <c r="L277" s="420"/>
      <c r="M277" s="420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0"/>
      <c r="Y277" s="420"/>
      <c r="Z277" s="420"/>
      <c r="AA277" s="420"/>
      <c r="AB277" s="420"/>
      <c r="AC277" s="420"/>
    </row>
    <row r="278" spans="2:29">
      <c r="B278" s="420"/>
      <c r="C278" s="420"/>
      <c r="D278" s="420"/>
      <c r="E278" s="420"/>
      <c r="F278" s="421"/>
      <c r="G278" s="421"/>
      <c r="H278" s="420"/>
      <c r="I278" s="420"/>
      <c r="J278" s="420"/>
      <c r="K278" s="420"/>
      <c r="L278" s="420"/>
      <c r="M278" s="420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0"/>
      <c r="Y278" s="420"/>
      <c r="Z278" s="420"/>
      <c r="AA278" s="420"/>
      <c r="AB278" s="420"/>
      <c r="AC278" s="420"/>
    </row>
    <row r="279" spans="2:29">
      <c r="B279" s="420"/>
      <c r="C279" s="420"/>
      <c r="D279" s="420"/>
      <c r="E279" s="420"/>
      <c r="F279" s="421"/>
      <c r="G279" s="421"/>
      <c r="H279" s="420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420"/>
      <c r="T279" s="420"/>
      <c r="U279" s="420"/>
      <c r="V279" s="420"/>
      <c r="W279" s="420"/>
      <c r="X279" s="420"/>
      <c r="Y279" s="420"/>
      <c r="Z279" s="420"/>
      <c r="AA279" s="420"/>
      <c r="AB279" s="420"/>
      <c r="AC279" s="420"/>
    </row>
    <row r="280" spans="2:29">
      <c r="B280" s="420"/>
      <c r="C280" s="420"/>
      <c r="D280" s="420"/>
      <c r="E280" s="420"/>
      <c r="F280" s="421"/>
      <c r="G280" s="421"/>
      <c r="H280" s="420"/>
      <c r="I280" s="420"/>
      <c r="J280" s="420"/>
      <c r="K280" s="420"/>
      <c r="L280" s="420"/>
      <c r="M280" s="420"/>
      <c r="N280" s="420"/>
      <c r="O280" s="420"/>
      <c r="P280" s="420"/>
      <c r="Q280" s="420"/>
      <c r="R280" s="420"/>
      <c r="S280" s="420"/>
      <c r="T280" s="420"/>
      <c r="U280" s="420"/>
      <c r="V280" s="420"/>
      <c r="W280" s="420"/>
      <c r="X280" s="420"/>
      <c r="Y280" s="420"/>
      <c r="Z280" s="420"/>
      <c r="AA280" s="420"/>
      <c r="AB280" s="420"/>
      <c r="AC280" s="420"/>
    </row>
    <row r="281" spans="2:29">
      <c r="B281" s="420"/>
      <c r="C281" s="420"/>
      <c r="D281" s="420"/>
      <c r="E281" s="420"/>
      <c r="F281" s="421"/>
      <c r="G281" s="421"/>
      <c r="H281" s="420"/>
      <c r="I281" s="420"/>
      <c r="J281" s="420"/>
      <c r="K281" s="420"/>
      <c r="L281" s="420"/>
      <c r="M281" s="420"/>
      <c r="N281" s="420"/>
      <c r="O281" s="420"/>
      <c r="P281" s="420"/>
      <c r="Q281" s="420"/>
      <c r="R281" s="420"/>
      <c r="S281" s="420"/>
      <c r="T281" s="420"/>
      <c r="U281" s="420"/>
      <c r="V281" s="420"/>
      <c r="W281" s="420"/>
      <c r="X281" s="420"/>
      <c r="Y281" s="420"/>
      <c r="Z281" s="420"/>
      <c r="AA281" s="420"/>
      <c r="AB281" s="420"/>
      <c r="AC281" s="420"/>
    </row>
    <row r="282" spans="2:29">
      <c r="B282" s="420"/>
      <c r="C282" s="420"/>
      <c r="D282" s="420"/>
      <c r="E282" s="420"/>
      <c r="F282" s="421"/>
      <c r="G282" s="421"/>
      <c r="H282" s="420"/>
      <c r="I282" s="420"/>
      <c r="J282" s="420"/>
      <c r="K282" s="420"/>
      <c r="L282" s="420"/>
      <c r="M282" s="420"/>
      <c r="N282" s="420"/>
      <c r="O282" s="420"/>
      <c r="P282" s="420"/>
      <c r="Q282" s="420"/>
      <c r="R282" s="420"/>
      <c r="S282" s="420"/>
      <c r="T282" s="420"/>
      <c r="U282" s="420"/>
      <c r="V282" s="420"/>
      <c r="W282" s="420"/>
      <c r="X282" s="420"/>
      <c r="Y282" s="420"/>
      <c r="Z282" s="420"/>
      <c r="AA282" s="420"/>
      <c r="AB282" s="420"/>
      <c r="AC282" s="420"/>
    </row>
    <row r="283" spans="2:29">
      <c r="B283" s="420"/>
      <c r="C283" s="420"/>
      <c r="D283" s="420"/>
      <c r="E283" s="420"/>
      <c r="F283" s="421"/>
      <c r="G283" s="421"/>
      <c r="H283" s="420"/>
      <c r="I283" s="420"/>
      <c r="J283" s="420"/>
      <c r="K283" s="420"/>
      <c r="L283" s="420"/>
      <c r="M283" s="420"/>
      <c r="N283" s="420"/>
      <c r="O283" s="420"/>
      <c r="P283" s="420"/>
      <c r="Q283" s="420"/>
      <c r="R283" s="420"/>
      <c r="S283" s="420"/>
      <c r="T283" s="420"/>
      <c r="U283" s="420"/>
      <c r="V283" s="420"/>
      <c r="W283" s="420"/>
      <c r="X283" s="420"/>
      <c r="Y283" s="420"/>
      <c r="Z283" s="420"/>
      <c r="AA283" s="420"/>
      <c r="AB283" s="420"/>
      <c r="AC283" s="420"/>
    </row>
    <row r="284" spans="2:29">
      <c r="B284" s="420"/>
      <c r="C284" s="420"/>
      <c r="D284" s="420"/>
      <c r="E284" s="420"/>
      <c r="F284" s="421"/>
      <c r="G284" s="421"/>
      <c r="H284" s="420"/>
      <c r="I284" s="420"/>
      <c r="J284" s="420"/>
      <c r="K284" s="420"/>
      <c r="L284" s="420"/>
      <c r="M284" s="420"/>
      <c r="N284" s="420"/>
      <c r="O284" s="420"/>
      <c r="P284" s="420"/>
      <c r="Q284" s="420"/>
      <c r="R284" s="420"/>
      <c r="S284" s="420"/>
      <c r="T284" s="420"/>
      <c r="U284" s="420"/>
      <c r="V284" s="420"/>
      <c r="W284" s="420"/>
      <c r="X284" s="420"/>
      <c r="Y284" s="420"/>
      <c r="Z284" s="420"/>
      <c r="AA284" s="420"/>
      <c r="AB284" s="420"/>
      <c r="AC284" s="420"/>
    </row>
    <row r="285" spans="2:29">
      <c r="B285" s="420"/>
      <c r="C285" s="420"/>
      <c r="D285" s="420"/>
      <c r="E285" s="420"/>
      <c r="F285" s="421"/>
      <c r="G285" s="421"/>
      <c r="H285" s="420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  <c r="Z285" s="420"/>
      <c r="AA285" s="420"/>
      <c r="AB285" s="420"/>
      <c r="AC285" s="420"/>
    </row>
    <row r="286" spans="2:29">
      <c r="B286" s="420"/>
      <c r="C286" s="420"/>
      <c r="D286" s="420"/>
      <c r="E286" s="420"/>
      <c r="F286" s="421"/>
      <c r="G286" s="421"/>
      <c r="H286" s="420"/>
      <c r="I286" s="420"/>
      <c r="J286" s="420"/>
      <c r="K286" s="420"/>
      <c r="L286" s="420"/>
      <c r="M286" s="420"/>
      <c r="N286" s="420"/>
      <c r="O286" s="420"/>
      <c r="P286" s="420"/>
      <c r="Q286" s="420"/>
      <c r="R286" s="420"/>
      <c r="S286" s="420"/>
      <c r="T286" s="420"/>
      <c r="U286" s="420"/>
      <c r="V286" s="420"/>
      <c r="W286" s="420"/>
      <c r="X286" s="420"/>
      <c r="Y286" s="420"/>
      <c r="Z286" s="420"/>
      <c r="AA286" s="420"/>
      <c r="AB286" s="420"/>
      <c r="AC286" s="420"/>
    </row>
    <row r="287" spans="2:29">
      <c r="B287" s="420"/>
      <c r="C287" s="420"/>
      <c r="D287" s="420"/>
      <c r="E287" s="420"/>
      <c r="F287" s="421"/>
      <c r="G287" s="421"/>
      <c r="H287" s="420"/>
      <c r="I287" s="420"/>
      <c r="J287" s="420"/>
      <c r="K287" s="420"/>
      <c r="L287" s="420"/>
      <c r="M287" s="420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  <c r="Z287" s="420"/>
      <c r="AA287" s="420"/>
      <c r="AB287" s="420"/>
      <c r="AC287" s="420"/>
    </row>
    <row r="288" spans="2:29">
      <c r="B288" s="420"/>
      <c r="C288" s="420"/>
      <c r="D288" s="420"/>
      <c r="E288" s="420"/>
      <c r="F288" s="421"/>
      <c r="G288" s="421"/>
      <c r="H288" s="420"/>
      <c r="I288" s="420"/>
      <c r="J288" s="420"/>
      <c r="K288" s="420"/>
      <c r="L288" s="420"/>
      <c r="M288" s="420"/>
      <c r="N288" s="420"/>
      <c r="O288" s="420"/>
      <c r="P288" s="420"/>
      <c r="Q288" s="420"/>
      <c r="R288" s="420"/>
      <c r="S288" s="420"/>
      <c r="T288" s="420"/>
      <c r="U288" s="420"/>
      <c r="V288" s="420"/>
      <c r="W288" s="420"/>
      <c r="X288" s="420"/>
      <c r="Y288" s="420"/>
      <c r="Z288" s="420"/>
      <c r="AA288" s="420"/>
      <c r="AB288" s="420"/>
      <c r="AC288" s="420"/>
    </row>
    <row r="289" spans="2:29">
      <c r="B289" s="420"/>
      <c r="C289" s="420"/>
      <c r="D289" s="420"/>
      <c r="E289" s="420"/>
      <c r="F289" s="421"/>
      <c r="G289" s="421"/>
      <c r="H289" s="420"/>
      <c r="I289" s="420"/>
      <c r="J289" s="420"/>
      <c r="K289" s="420"/>
      <c r="L289" s="420"/>
      <c r="M289" s="420"/>
      <c r="N289" s="420"/>
      <c r="O289" s="420"/>
      <c r="P289" s="420"/>
      <c r="Q289" s="420"/>
      <c r="R289" s="420"/>
      <c r="S289" s="420"/>
      <c r="T289" s="420"/>
      <c r="U289" s="420"/>
      <c r="V289" s="420"/>
      <c r="W289" s="420"/>
      <c r="X289" s="420"/>
      <c r="Y289" s="420"/>
      <c r="Z289" s="420"/>
      <c r="AA289" s="420"/>
      <c r="AB289" s="420"/>
      <c r="AC289" s="420"/>
    </row>
    <row r="290" spans="2:29">
      <c r="B290" s="420"/>
      <c r="C290" s="420"/>
      <c r="D290" s="420"/>
      <c r="E290" s="420"/>
      <c r="F290" s="421"/>
      <c r="G290" s="421"/>
      <c r="H290" s="420"/>
      <c r="I290" s="420"/>
      <c r="J290" s="420"/>
      <c r="K290" s="420"/>
      <c r="L290" s="420"/>
      <c r="M290" s="420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  <c r="Z290" s="420"/>
      <c r="AA290" s="420"/>
      <c r="AB290" s="420"/>
      <c r="AC290" s="420"/>
    </row>
    <row r="291" spans="2:29">
      <c r="B291" s="420"/>
      <c r="C291" s="420"/>
      <c r="D291" s="420"/>
      <c r="E291" s="420"/>
      <c r="F291" s="421"/>
      <c r="G291" s="421"/>
      <c r="H291" s="420"/>
      <c r="I291" s="420"/>
      <c r="J291" s="420"/>
      <c r="K291" s="420"/>
      <c r="L291" s="420"/>
      <c r="M291" s="420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  <c r="Z291" s="420"/>
      <c r="AA291" s="420"/>
      <c r="AB291" s="420"/>
      <c r="AC291" s="420"/>
    </row>
    <row r="292" spans="2:29">
      <c r="B292" s="420"/>
      <c r="C292" s="420"/>
      <c r="D292" s="420"/>
      <c r="E292" s="420"/>
      <c r="F292" s="421"/>
      <c r="G292" s="421"/>
      <c r="H292" s="420"/>
      <c r="I292" s="420"/>
      <c r="J292" s="420"/>
      <c r="K292" s="420"/>
      <c r="L292" s="420"/>
      <c r="M292" s="420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  <c r="Z292" s="420"/>
      <c r="AA292" s="420"/>
      <c r="AB292" s="420"/>
      <c r="AC292" s="420"/>
    </row>
    <row r="293" spans="2:29">
      <c r="B293" s="420"/>
      <c r="C293" s="420"/>
      <c r="D293" s="420"/>
      <c r="E293" s="420"/>
      <c r="F293" s="421"/>
      <c r="G293" s="421"/>
      <c r="H293" s="420"/>
      <c r="I293" s="420"/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  <c r="Z293" s="420"/>
      <c r="AA293" s="420"/>
      <c r="AB293" s="420"/>
      <c r="AC293" s="420"/>
    </row>
    <row r="294" spans="2:29">
      <c r="B294" s="420"/>
      <c r="C294" s="420"/>
      <c r="D294" s="420"/>
      <c r="E294" s="420"/>
      <c r="F294" s="421"/>
      <c r="G294" s="421"/>
      <c r="H294" s="420"/>
      <c r="I294" s="420"/>
      <c r="J294" s="420"/>
      <c r="K294" s="420"/>
      <c r="L294" s="420"/>
      <c r="M294" s="420"/>
      <c r="N294" s="420"/>
      <c r="O294" s="420"/>
      <c r="P294" s="420"/>
      <c r="Q294" s="420"/>
      <c r="R294" s="420"/>
      <c r="S294" s="420"/>
      <c r="T294" s="420"/>
      <c r="U294" s="420"/>
      <c r="V294" s="420"/>
      <c r="W294" s="420"/>
      <c r="X294" s="420"/>
      <c r="Y294" s="420"/>
      <c r="Z294" s="420"/>
      <c r="AA294" s="420"/>
      <c r="AB294" s="420"/>
      <c r="AC294" s="420"/>
    </row>
    <row r="295" spans="2:29">
      <c r="B295" s="420"/>
      <c r="C295" s="420"/>
      <c r="D295" s="420"/>
      <c r="E295" s="420"/>
      <c r="F295" s="421"/>
      <c r="G295" s="421"/>
      <c r="H295" s="420"/>
      <c r="I295" s="420"/>
      <c r="J295" s="420"/>
      <c r="K295" s="420"/>
      <c r="L295" s="420"/>
      <c r="M295" s="420"/>
      <c r="N295" s="420"/>
      <c r="O295" s="420"/>
      <c r="P295" s="420"/>
      <c r="Q295" s="420"/>
      <c r="R295" s="420"/>
      <c r="S295" s="420"/>
      <c r="T295" s="420"/>
      <c r="U295" s="420"/>
      <c r="V295" s="420"/>
      <c r="W295" s="420"/>
      <c r="X295" s="420"/>
      <c r="Y295" s="420"/>
      <c r="Z295" s="420"/>
      <c r="AA295" s="420"/>
      <c r="AB295" s="420"/>
      <c r="AC295" s="420"/>
    </row>
    <row r="296" spans="2:29">
      <c r="B296" s="420"/>
      <c r="C296" s="420"/>
      <c r="D296" s="420"/>
      <c r="E296" s="420"/>
      <c r="F296" s="421"/>
      <c r="G296" s="421"/>
      <c r="H296" s="420"/>
      <c r="I296" s="420"/>
      <c r="J296" s="420"/>
      <c r="K296" s="420"/>
      <c r="L296" s="420"/>
      <c r="M296" s="420"/>
      <c r="N296" s="420"/>
      <c r="O296" s="420"/>
      <c r="P296" s="420"/>
      <c r="Q296" s="420"/>
      <c r="R296" s="420"/>
      <c r="S296" s="420"/>
      <c r="T296" s="420"/>
      <c r="U296" s="420"/>
      <c r="V296" s="420"/>
      <c r="W296" s="420"/>
      <c r="X296" s="420"/>
      <c r="Y296" s="420"/>
      <c r="Z296" s="420"/>
      <c r="AA296" s="420"/>
      <c r="AB296" s="420"/>
      <c r="AC296" s="420"/>
    </row>
    <row r="297" spans="2:29">
      <c r="B297" s="420"/>
      <c r="C297" s="420"/>
      <c r="D297" s="420"/>
      <c r="E297" s="420"/>
      <c r="F297" s="421"/>
      <c r="G297" s="421"/>
      <c r="H297" s="420"/>
      <c r="I297" s="420"/>
      <c r="J297" s="420"/>
      <c r="K297" s="420"/>
      <c r="L297" s="420"/>
      <c r="M297" s="420"/>
      <c r="N297" s="420"/>
      <c r="O297" s="420"/>
      <c r="P297" s="420"/>
      <c r="Q297" s="420"/>
      <c r="R297" s="420"/>
      <c r="S297" s="420"/>
      <c r="T297" s="420"/>
      <c r="U297" s="420"/>
      <c r="V297" s="420"/>
      <c r="W297" s="420"/>
      <c r="X297" s="420"/>
      <c r="Y297" s="420"/>
      <c r="Z297" s="420"/>
      <c r="AA297" s="420"/>
      <c r="AB297" s="420"/>
      <c r="AC297" s="420"/>
    </row>
    <row r="298" spans="2:29">
      <c r="B298" s="420"/>
      <c r="C298" s="420"/>
      <c r="D298" s="420"/>
      <c r="E298" s="420"/>
      <c r="F298" s="421"/>
      <c r="G298" s="421"/>
      <c r="H298" s="420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420"/>
      <c r="T298" s="420"/>
      <c r="U298" s="420"/>
      <c r="V298" s="420"/>
      <c r="W298" s="420"/>
      <c r="X298" s="420"/>
      <c r="Y298" s="420"/>
      <c r="Z298" s="420"/>
      <c r="AA298" s="420"/>
      <c r="AB298" s="420"/>
      <c r="AC298" s="420"/>
    </row>
    <row r="299" spans="2:29">
      <c r="B299" s="420"/>
      <c r="C299" s="420"/>
      <c r="D299" s="420"/>
      <c r="E299" s="420"/>
      <c r="F299" s="421"/>
      <c r="G299" s="421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420"/>
      <c r="T299" s="420"/>
      <c r="U299" s="420"/>
      <c r="V299" s="420"/>
      <c r="W299" s="420"/>
      <c r="X299" s="420"/>
      <c r="Y299" s="420"/>
      <c r="Z299" s="420"/>
      <c r="AA299" s="420"/>
      <c r="AB299" s="420"/>
      <c r="AC299" s="420"/>
    </row>
    <row r="300" spans="2:29">
      <c r="B300" s="420"/>
      <c r="C300" s="420"/>
      <c r="D300" s="420"/>
      <c r="E300" s="420"/>
      <c r="F300" s="421"/>
      <c r="G300" s="421"/>
      <c r="H300" s="420"/>
      <c r="I300" s="420"/>
      <c r="J300" s="420"/>
      <c r="K300" s="420"/>
      <c r="L300" s="420"/>
      <c r="M300" s="420"/>
      <c r="N300" s="420"/>
      <c r="O300" s="420"/>
      <c r="P300" s="420"/>
      <c r="Q300" s="420"/>
      <c r="R300" s="420"/>
      <c r="S300" s="420"/>
      <c r="T300" s="420"/>
      <c r="U300" s="420"/>
      <c r="V300" s="420"/>
      <c r="W300" s="420"/>
      <c r="X300" s="420"/>
      <c r="Y300" s="420"/>
      <c r="Z300" s="420"/>
      <c r="AA300" s="420"/>
      <c r="AB300" s="420"/>
      <c r="AC300" s="420"/>
    </row>
    <row r="301" spans="2:29">
      <c r="B301" s="420"/>
      <c r="C301" s="420"/>
      <c r="D301" s="420"/>
      <c r="E301" s="420"/>
      <c r="F301" s="421"/>
      <c r="G301" s="421"/>
      <c r="H301" s="420"/>
      <c r="I301" s="420"/>
      <c r="J301" s="420"/>
      <c r="K301" s="420"/>
      <c r="L301" s="420"/>
      <c r="M301" s="420"/>
      <c r="N301" s="420"/>
      <c r="O301" s="420"/>
      <c r="P301" s="420"/>
      <c r="Q301" s="420"/>
      <c r="R301" s="420"/>
      <c r="S301" s="420"/>
      <c r="T301" s="420"/>
      <c r="U301" s="420"/>
      <c r="V301" s="420"/>
      <c r="W301" s="420"/>
      <c r="X301" s="420"/>
      <c r="Y301" s="420"/>
      <c r="Z301" s="420"/>
      <c r="AA301" s="420"/>
      <c r="AB301" s="420"/>
      <c r="AC301" s="420"/>
    </row>
    <row r="302" spans="2:29">
      <c r="B302" s="420"/>
      <c r="C302" s="420"/>
      <c r="D302" s="420"/>
      <c r="E302" s="420"/>
      <c r="F302" s="421"/>
      <c r="G302" s="421"/>
      <c r="H302" s="420"/>
      <c r="I302" s="420"/>
      <c r="J302" s="420"/>
      <c r="K302" s="420"/>
      <c r="L302" s="420"/>
      <c r="M302" s="420"/>
      <c r="N302" s="420"/>
      <c r="O302" s="420"/>
      <c r="P302" s="420"/>
      <c r="Q302" s="420"/>
      <c r="R302" s="420"/>
      <c r="S302" s="420"/>
      <c r="T302" s="420"/>
      <c r="U302" s="420"/>
      <c r="V302" s="420"/>
      <c r="W302" s="420"/>
      <c r="X302" s="420"/>
      <c r="Y302" s="420"/>
      <c r="Z302" s="420"/>
      <c r="AA302" s="420"/>
      <c r="AB302" s="420"/>
      <c r="AC302" s="420"/>
    </row>
    <row r="303" spans="2:29">
      <c r="B303" s="420"/>
      <c r="C303" s="420"/>
      <c r="D303" s="420"/>
      <c r="E303" s="420"/>
      <c r="F303" s="421"/>
      <c r="G303" s="421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420"/>
      <c r="V303" s="420"/>
      <c r="W303" s="420"/>
      <c r="X303" s="420"/>
      <c r="Y303" s="420"/>
      <c r="Z303" s="420"/>
      <c r="AA303" s="420"/>
      <c r="AB303" s="420"/>
      <c r="AC303" s="420"/>
    </row>
    <row r="304" spans="2:29">
      <c r="B304" s="420"/>
      <c r="C304" s="420"/>
      <c r="D304" s="420"/>
      <c r="E304" s="420"/>
      <c r="F304" s="421"/>
      <c r="G304" s="421"/>
      <c r="H304" s="420"/>
      <c r="I304" s="420"/>
      <c r="J304" s="420"/>
      <c r="K304" s="420"/>
      <c r="L304" s="420"/>
      <c r="M304" s="420"/>
      <c r="N304" s="420"/>
      <c r="O304" s="420"/>
      <c r="P304" s="420"/>
      <c r="Q304" s="420"/>
      <c r="R304" s="420"/>
      <c r="S304" s="420"/>
      <c r="T304" s="420"/>
      <c r="U304" s="420"/>
      <c r="V304" s="420"/>
      <c r="W304" s="420"/>
      <c r="X304" s="420"/>
      <c r="Y304" s="420"/>
      <c r="Z304" s="420"/>
      <c r="AA304" s="420"/>
      <c r="AB304" s="420"/>
      <c r="AC304" s="420"/>
    </row>
    <row r="305" spans="2:29">
      <c r="B305" s="420"/>
      <c r="C305" s="420"/>
      <c r="D305" s="420"/>
      <c r="E305" s="420"/>
      <c r="F305" s="421"/>
      <c r="G305" s="421"/>
      <c r="H305" s="420"/>
      <c r="I305" s="420"/>
      <c r="J305" s="420"/>
      <c r="K305" s="420"/>
      <c r="L305" s="420"/>
      <c r="M305" s="420"/>
      <c r="N305" s="420"/>
      <c r="O305" s="420"/>
      <c r="P305" s="420"/>
      <c r="Q305" s="420"/>
      <c r="R305" s="420"/>
      <c r="S305" s="420"/>
      <c r="T305" s="420"/>
      <c r="U305" s="420"/>
      <c r="V305" s="420"/>
      <c r="W305" s="420"/>
      <c r="X305" s="420"/>
      <c r="Y305" s="420"/>
      <c r="Z305" s="420"/>
      <c r="AA305" s="420"/>
      <c r="AB305" s="420"/>
      <c r="AC305" s="420"/>
    </row>
    <row r="306" spans="2:29">
      <c r="B306" s="420"/>
      <c r="C306" s="420"/>
      <c r="D306" s="420"/>
      <c r="E306" s="420"/>
      <c r="F306" s="421"/>
      <c r="G306" s="421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20"/>
      <c r="S306" s="420"/>
      <c r="T306" s="420"/>
      <c r="U306" s="420"/>
      <c r="V306" s="420"/>
      <c r="W306" s="420"/>
      <c r="X306" s="420"/>
      <c r="Y306" s="420"/>
      <c r="Z306" s="420"/>
      <c r="AA306" s="420"/>
      <c r="AB306" s="420"/>
      <c r="AC306" s="420"/>
    </row>
    <row r="307" spans="2:29">
      <c r="B307" s="420"/>
      <c r="C307" s="420"/>
      <c r="D307" s="420"/>
      <c r="E307" s="420"/>
      <c r="F307" s="421"/>
      <c r="G307" s="421"/>
      <c r="H307" s="420"/>
      <c r="I307" s="420"/>
      <c r="J307" s="420"/>
      <c r="K307" s="420"/>
      <c r="L307" s="420"/>
      <c r="M307" s="420"/>
      <c r="N307" s="420"/>
      <c r="O307" s="420"/>
      <c r="P307" s="420"/>
      <c r="Q307" s="420"/>
      <c r="R307" s="420"/>
      <c r="S307" s="420"/>
      <c r="T307" s="420"/>
      <c r="U307" s="420"/>
      <c r="V307" s="420"/>
      <c r="W307" s="420"/>
      <c r="X307" s="420"/>
      <c r="Y307" s="420"/>
      <c r="Z307" s="420"/>
      <c r="AA307" s="420"/>
      <c r="AB307" s="420"/>
      <c r="AC307" s="420"/>
    </row>
    <row r="308" spans="2:29">
      <c r="B308" s="420"/>
      <c r="C308" s="420"/>
      <c r="D308" s="420"/>
      <c r="E308" s="420"/>
      <c r="F308" s="421"/>
      <c r="G308" s="421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420"/>
      <c r="V308" s="420"/>
      <c r="W308" s="420"/>
      <c r="X308" s="420"/>
      <c r="Y308" s="420"/>
      <c r="Z308" s="420"/>
      <c r="AA308" s="420"/>
      <c r="AB308" s="420"/>
      <c r="AC308" s="420"/>
    </row>
    <row r="309" spans="2:29">
      <c r="B309" s="420"/>
      <c r="C309" s="420"/>
      <c r="D309" s="420"/>
      <c r="E309" s="420"/>
      <c r="F309" s="421"/>
      <c r="G309" s="421"/>
      <c r="H309" s="420"/>
      <c r="I309" s="420"/>
      <c r="J309" s="420"/>
      <c r="K309" s="420"/>
      <c r="L309" s="420"/>
      <c r="M309" s="420"/>
      <c r="N309" s="420"/>
      <c r="O309" s="420"/>
      <c r="P309" s="420"/>
      <c r="Q309" s="420"/>
      <c r="R309" s="420"/>
      <c r="S309" s="420"/>
      <c r="T309" s="420"/>
      <c r="U309" s="420"/>
      <c r="V309" s="420"/>
      <c r="W309" s="420"/>
      <c r="X309" s="420"/>
      <c r="Y309" s="420"/>
      <c r="Z309" s="420"/>
      <c r="AA309" s="420"/>
      <c r="AB309" s="420"/>
      <c r="AC309" s="420"/>
    </row>
    <row r="310" spans="2:29">
      <c r="B310" s="420"/>
      <c r="C310" s="420"/>
      <c r="D310" s="420"/>
      <c r="E310" s="420"/>
      <c r="F310" s="421"/>
      <c r="G310" s="421"/>
      <c r="H310" s="420"/>
      <c r="I310" s="420"/>
      <c r="J310" s="420"/>
      <c r="K310" s="420"/>
      <c r="L310" s="420"/>
      <c r="M310" s="420"/>
      <c r="N310" s="420"/>
      <c r="O310" s="420"/>
      <c r="P310" s="420"/>
      <c r="Q310" s="420"/>
      <c r="R310" s="420"/>
      <c r="S310" s="420"/>
      <c r="T310" s="420"/>
      <c r="U310" s="420"/>
      <c r="V310" s="420"/>
      <c r="W310" s="420"/>
      <c r="X310" s="420"/>
      <c r="Y310" s="420"/>
      <c r="Z310" s="420"/>
      <c r="AA310" s="420"/>
      <c r="AB310" s="420"/>
      <c r="AC310" s="420"/>
    </row>
    <row r="311" spans="2:29">
      <c r="B311" s="420"/>
      <c r="C311" s="420"/>
      <c r="D311" s="420"/>
      <c r="E311" s="420"/>
      <c r="F311" s="421"/>
      <c r="G311" s="421"/>
      <c r="H311" s="420"/>
      <c r="I311" s="420"/>
      <c r="J311" s="420"/>
      <c r="K311" s="420"/>
      <c r="L311" s="420"/>
      <c r="M311" s="420"/>
      <c r="N311" s="420"/>
      <c r="O311" s="420"/>
      <c r="P311" s="420"/>
      <c r="Q311" s="420"/>
      <c r="R311" s="420"/>
      <c r="S311" s="420"/>
      <c r="T311" s="420"/>
      <c r="U311" s="420"/>
      <c r="V311" s="420"/>
      <c r="W311" s="420"/>
      <c r="X311" s="420"/>
      <c r="Y311" s="420"/>
      <c r="Z311" s="420"/>
      <c r="AA311" s="420"/>
      <c r="AB311" s="420"/>
      <c r="AC311" s="420"/>
    </row>
    <row r="312" spans="2:29">
      <c r="B312" s="420"/>
      <c r="C312" s="420"/>
      <c r="D312" s="420"/>
      <c r="E312" s="420"/>
      <c r="F312" s="421"/>
      <c r="G312" s="421"/>
      <c r="H312" s="420"/>
      <c r="I312" s="420"/>
      <c r="J312" s="420"/>
      <c r="K312" s="420"/>
      <c r="L312" s="420"/>
      <c r="M312" s="420"/>
      <c r="N312" s="420"/>
      <c r="O312" s="420"/>
      <c r="P312" s="420"/>
      <c r="Q312" s="420"/>
      <c r="R312" s="420"/>
      <c r="S312" s="420"/>
      <c r="T312" s="420"/>
      <c r="U312" s="420"/>
      <c r="V312" s="420"/>
      <c r="W312" s="420"/>
      <c r="X312" s="420"/>
      <c r="Y312" s="420"/>
      <c r="Z312" s="420"/>
      <c r="AA312" s="420"/>
      <c r="AB312" s="420"/>
      <c r="AC312" s="420"/>
    </row>
    <row r="313" spans="2:29">
      <c r="B313" s="420"/>
      <c r="C313" s="420"/>
      <c r="D313" s="420"/>
      <c r="E313" s="420"/>
      <c r="F313" s="421"/>
      <c r="G313" s="421"/>
      <c r="H313" s="420"/>
      <c r="I313" s="420"/>
      <c r="J313" s="420"/>
      <c r="K313" s="420"/>
      <c r="L313" s="420"/>
      <c r="M313" s="420"/>
      <c r="N313" s="420"/>
      <c r="O313" s="420"/>
      <c r="P313" s="420"/>
      <c r="Q313" s="420"/>
      <c r="R313" s="420"/>
      <c r="S313" s="420"/>
      <c r="T313" s="420"/>
      <c r="U313" s="420"/>
      <c r="V313" s="420"/>
      <c r="W313" s="420"/>
      <c r="X313" s="420"/>
      <c r="Y313" s="420"/>
      <c r="Z313" s="420"/>
      <c r="AA313" s="420"/>
      <c r="AB313" s="420"/>
      <c r="AC313" s="420"/>
    </row>
    <row r="314" spans="2:29">
      <c r="B314" s="420"/>
      <c r="C314" s="420"/>
      <c r="D314" s="420"/>
      <c r="E314" s="420"/>
      <c r="F314" s="421"/>
      <c r="G314" s="421"/>
      <c r="H314" s="420"/>
      <c r="I314" s="420"/>
      <c r="J314" s="420"/>
      <c r="K314" s="420"/>
      <c r="L314" s="420"/>
      <c r="M314" s="420"/>
      <c r="N314" s="420"/>
      <c r="O314" s="420"/>
      <c r="P314" s="420"/>
      <c r="Q314" s="420"/>
      <c r="R314" s="420"/>
      <c r="S314" s="420"/>
      <c r="T314" s="420"/>
      <c r="U314" s="420"/>
      <c r="V314" s="420"/>
      <c r="W314" s="420"/>
      <c r="X314" s="420"/>
      <c r="Y314" s="420"/>
      <c r="Z314" s="420"/>
      <c r="AA314" s="420"/>
      <c r="AB314" s="420"/>
      <c r="AC314" s="420"/>
    </row>
    <row r="315" spans="2:29">
      <c r="B315" s="420"/>
      <c r="C315" s="420"/>
      <c r="D315" s="420"/>
      <c r="E315" s="420"/>
      <c r="F315" s="421"/>
      <c r="G315" s="421"/>
      <c r="H315" s="420"/>
      <c r="I315" s="420"/>
      <c r="J315" s="420"/>
      <c r="K315" s="420"/>
      <c r="L315" s="420"/>
      <c r="M315" s="420"/>
      <c r="N315" s="420"/>
      <c r="O315" s="420"/>
      <c r="P315" s="420"/>
      <c r="Q315" s="420"/>
      <c r="R315" s="420"/>
      <c r="S315" s="420"/>
      <c r="T315" s="420"/>
      <c r="U315" s="420"/>
      <c r="V315" s="420"/>
      <c r="W315" s="420"/>
      <c r="X315" s="420"/>
      <c r="Y315" s="420"/>
      <c r="Z315" s="420"/>
      <c r="AA315" s="420"/>
      <c r="AB315" s="420"/>
      <c r="AC315" s="420"/>
    </row>
    <row r="316" spans="2:29">
      <c r="B316" s="420"/>
      <c r="C316" s="420"/>
      <c r="D316" s="420"/>
      <c r="E316" s="420"/>
      <c r="F316" s="421"/>
      <c r="G316" s="421"/>
      <c r="H316" s="420"/>
      <c r="I316" s="420"/>
      <c r="J316" s="420"/>
      <c r="K316" s="420"/>
      <c r="L316" s="420"/>
      <c r="M316" s="420"/>
      <c r="N316" s="420"/>
      <c r="O316" s="420"/>
      <c r="P316" s="420"/>
      <c r="Q316" s="420"/>
      <c r="R316" s="420"/>
      <c r="S316" s="420"/>
      <c r="T316" s="420"/>
      <c r="U316" s="420"/>
      <c r="V316" s="420"/>
      <c r="W316" s="420"/>
      <c r="X316" s="420"/>
      <c r="Y316" s="420"/>
      <c r="Z316" s="420"/>
      <c r="AA316" s="420"/>
      <c r="AB316" s="420"/>
      <c r="AC316" s="420"/>
    </row>
    <row r="317" spans="2:29">
      <c r="B317" s="420"/>
      <c r="C317" s="420"/>
      <c r="D317" s="420"/>
      <c r="E317" s="420"/>
      <c r="F317" s="421"/>
      <c r="G317" s="421"/>
      <c r="H317" s="420"/>
      <c r="I317" s="420"/>
      <c r="J317" s="420"/>
      <c r="K317" s="420"/>
      <c r="L317" s="420"/>
      <c r="M317" s="420"/>
      <c r="N317" s="420"/>
      <c r="O317" s="420"/>
      <c r="P317" s="420"/>
      <c r="Q317" s="420"/>
      <c r="R317" s="420"/>
      <c r="S317" s="420"/>
      <c r="T317" s="420"/>
      <c r="U317" s="420"/>
      <c r="V317" s="420"/>
      <c r="W317" s="420"/>
      <c r="X317" s="420"/>
      <c r="Y317" s="420"/>
      <c r="Z317" s="420"/>
      <c r="AA317" s="420"/>
      <c r="AB317" s="420"/>
      <c r="AC317" s="420"/>
    </row>
    <row r="318" spans="2:29">
      <c r="B318" s="420"/>
      <c r="C318" s="420"/>
      <c r="D318" s="420"/>
      <c r="E318" s="420"/>
      <c r="F318" s="421"/>
      <c r="G318" s="421"/>
      <c r="H318" s="420"/>
      <c r="I318" s="420"/>
      <c r="J318" s="420"/>
      <c r="K318" s="420"/>
      <c r="L318" s="420"/>
      <c r="M318" s="420"/>
      <c r="N318" s="420"/>
      <c r="O318" s="420"/>
      <c r="P318" s="420"/>
      <c r="Q318" s="420"/>
      <c r="R318" s="420"/>
      <c r="S318" s="420"/>
      <c r="T318" s="420"/>
      <c r="U318" s="420"/>
      <c r="V318" s="420"/>
      <c r="W318" s="420"/>
      <c r="X318" s="420"/>
      <c r="Y318" s="420"/>
      <c r="Z318" s="420"/>
      <c r="AA318" s="420"/>
      <c r="AB318" s="420"/>
      <c r="AC318" s="420"/>
    </row>
    <row r="319" spans="2:29">
      <c r="B319" s="420"/>
      <c r="C319" s="420"/>
      <c r="D319" s="420"/>
      <c r="E319" s="420"/>
      <c r="F319" s="421"/>
      <c r="G319" s="421"/>
      <c r="H319" s="420"/>
      <c r="I319" s="420"/>
      <c r="J319" s="420"/>
      <c r="K319" s="420"/>
      <c r="L319" s="420"/>
      <c r="M319" s="420"/>
      <c r="N319" s="420"/>
      <c r="O319" s="420"/>
      <c r="P319" s="420"/>
      <c r="Q319" s="420"/>
      <c r="R319" s="420"/>
      <c r="S319" s="420"/>
      <c r="T319" s="420"/>
      <c r="U319" s="420"/>
      <c r="V319" s="420"/>
      <c r="W319" s="420"/>
      <c r="X319" s="420"/>
      <c r="Y319" s="420"/>
      <c r="Z319" s="420"/>
      <c r="AA319" s="420"/>
      <c r="AB319" s="420"/>
      <c r="AC319" s="420"/>
    </row>
    <row r="320" spans="2:29">
      <c r="B320" s="420"/>
      <c r="C320" s="420"/>
      <c r="D320" s="420"/>
      <c r="E320" s="420"/>
      <c r="F320" s="421"/>
      <c r="G320" s="421"/>
      <c r="H320" s="420"/>
      <c r="I320" s="420"/>
      <c r="J320" s="420"/>
      <c r="K320" s="420"/>
      <c r="L320" s="420"/>
      <c r="M320" s="420"/>
      <c r="N320" s="420"/>
      <c r="O320" s="420"/>
      <c r="P320" s="420"/>
      <c r="Q320" s="420"/>
      <c r="R320" s="420"/>
      <c r="S320" s="420"/>
      <c r="T320" s="420"/>
      <c r="U320" s="420"/>
      <c r="V320" s="420"/>
      <c r="W320" s="420"/>
      <c r="X320" s="420"/>
      <c r="Y320" s="420"/>
      <c r="Z320" s="420"/>
      <c r="AA320" s="420"/>
      <c r="AB320" s="420"/>
      <c r="AC320" s="420"/>
    </row>
    <row r="321" spans="2:29">
      <c r="B321" s="420"/>
      <c r="C321" s="420"/>
      <c r="D321" s="420"/>
      <c r="E321" s="420"/>
      <c r="F321" s="421"/>
      <c r="G321" s="421"/>
      <c r="H321" s="420"/>
      <c r="I321" s="420"/>
      <c r="J321" s="420"/>
      <c r="K321" s="420"/>
      <c r="L321" s="420"/>
      <c r="M321" s="420"/>
      <c r="N321" s="420"/>
      <c r="O321" s="420"/>
      <c r="P321" s="420"/>
      <c r="Q321" s="420"/>
      <c r="R321" s="420"/>
      <c r="S321" s="420"/>
      <c r="T321" s="420"/>
      <c r="U321" s="420"/>
      <c r="V321" s="420"/>
      <c r="W321" s="420"/>
      <c r="X321" s="420"/>
      <c r="Y321" s="420"/>
      <c r="Z321" s="420"/>
      <c r="AA321" s="420"/>
      <c r="AB321" s="420"/>
      <c r="AC321" s="420"/>
    </row>
    <row r="322" spans="2:29">
      <c r="B322" s="420"/>
      <c r="C322" s="420"/>
      <c r="D322" s="420"/>
      <c r="E322" s="420"/>
      <c r="F322" s="421"/>
      <c r="G322" s="421"/>
      <c r="H322" s="420"/>
      <c r="I322" s="420"/>
      <c r="J322" s="420"/>
      <c r="K322" s="420"/>
      <c r="L322" s="420"/>
      <c r="M322" s="420"/>
      <c r="N322" s="420"/>
      <c r="O322" s="420"/>
      <c r="P322" s="420"/>
      <c r="Q322" s="420"/>
      <c r="R322" s="420"/>
      <c r="S322" s="420"/>
      <c r="T322" s="420"/>
      <c r="U322" s="420"/>
      <c r="V322" s="420"/>
      <c r="W322" s="420"/>
      <c r="X322" s="420"/>
      <c r="Y322" s="420"/>
      <c r="Z322" s="420"/>
      <c r="AA322" s="420"/>
      <c r="AB322" s="420"/>
      <c r="AC322" s="420"/>
    </row>
    <row r="323" spans="2:29">
      <c r="B323" s="420"/>
      <c r="C323" s="420"/>
      <c r="D323" s="420"/>
      <c r="E323" s="420"/>
      <c r="F323" s="421"/>
      <c r="G323" s="421"/>
      <c r="H323" s="420"/>
      <c r="I323" s="420"/>
      <c r="J323" s="420"/>
      <c r="K323" s="420"/>
      <c r="L323" s="420"/>
      <c r="M323" s="420"/>
      <c r="N323" s="420"/>
      <c r="O323" s="420"/>
      <c r="P323" s="420"/>
      <c r="Q323" s="420"/>
      <c r="R323" s="420"/>
      <c r="S323" s="420"/>
      <c r="T323" s="420"/>
      <c r="U323" s="420"/>
      <c r="V323" s="420"/>
      <c r="W323" s="420"/>
      <c r="X323" s="420"/>
      <c r="Y323" s="420"/>
      <c r="Z323" s="420"/>
      <c r="AA323" s="420"/>
      <c r="AB323" s="420"/>
      <c r="AC323" s="420"/>
    </row>
    <row r="324" spans="2:29">
      <c r="B324" s="420"/>
      <c r="C324" s="420"/>
      <c r="D324" s="420"/>
      <c r="E324" s="420"/>
      <c r="F324" s="421"/>
      <c r="G324" s="421"/>
      <c r="H324" s="420"/>
      <c r="I324" s="420"/>
      <c r="J324" s="420"/>
      <c r="K324" s="420"/>
      <c r="L324" s="420"/>
      <c r="M324" s="420"/>
      <c r="N324" s="420"/>
      <c r="O324" s="420"/>
      <c r="P324" s="420"/>
      <c r="Q324" s="420"/>
      <c r="R324" s="420"/>
      <c r="S324" s="420"/>
      <c r="T324" s="420"/>
      <c r="U324" s="420"/>
      <c r="V324" s="420"/>
      <c r="W324" s="420"/>
      <c r="X324" s="420"/>
      <c r="Y324" s="420"/>
      <c r="Z324" s="420"/>
      <c r="AA324" s="420"/>
      <c r="AB324" s="420"/>
      <c r="AC324" s="420"/>
    </row>
    <row r="325" spans="2:29">
      <c r="B325" s="420"/>
      <c r="C325" s="420"/>
      <c r="D325" s="420"/>
      <c r="E325" s="420"/>
      <c r="F325" s="421"/>
      <c r="G325" s="421"/>
      <c r="H325" s="420"/>
      <c r="I325" s="420"/>
      <c r="J325" s="420"/>
      <c r="K325" s="420"/>
      <c r="L325" s="420"/>
      <c r="M325" s="420"/>
      <c r="N325" s="420"/>
      <c r="O325" s="420"/>
      <c r="P325" s="420"/>
      <c r="Q325" s="420"/>
      <c r="R325" s="420"/>
      <c r="S325" s="420"/>
      <c r="T325" s="420"/>
      <c r="U325" s="420"/>
      <c r="V325" s="420"/>
      <c r="W325" s="420"/>
      <c r="X325" s="420"/>
      <c r="Y325" s="420"/>
      <c r="Z325" s="420"/>
      <c r="AA325" s="420"/>
      <c r="AB325" s="420"/>
      <c r="AC325" s="420"/>
    </row>
    <row r="326" spans="2:29">
      <c r="B326" s="420"/>
      <c r="C326" s="420"/>
      <c r="D326" s="420"/>
      <c r="E326" s="420"/>
      <c r="F326" s="421"/>
      <c r="G326" s="421"/>
      <c r="H326" s="420"/>
      <c r="I326" s="420"/>
      <c r="J326" s="420"/>
      <c r="K326" s="420"/>
      <c r="L326" s="420"/>
      <c r="M326" s="420"/>
      <c r="N326" s="420"/>
      <c r="O326" s="420"/>
      <c r="P326" s="420"/>
      <c r="Q326" s="420"/>
      <c r="R326" s="420"/>
      <c r="S326" s="420"/>
      <c r="T326" s="420"/>
      <c r="U326" s="420"/>
      <c r="V326" s="420"/>
      <c r="W326" s="420"/>
      <c r="X326" s="420"/>
      <c r="Y326" s="420"/>
      <c r="Z326" s="420"/>
      <c r="AA326" s="420"/>
      <c r="AB326" s="420"/>
      <c r="AC326" s="420"/>
    </row>
    <row r="327" spans="2:29">
      <c r="B327" s="420"/>
      <c r="C327" s="420"/>
      <c r="D327" s="420"/>
      <c r="E327" s="420"/>
      <c r="F327" s="421"/>
      <c r="G327" s="421"/>
      <c r="H327" s="420"/>
      <c r="I327" s="420"/>
      <c r="J327" s="420"/>
      <c r="K327" s="420"/>
      <c r="L327" s="420"/>
      <c r="M327" s="420"/>
      <c r="N327" s="420"/>
      <c r="O327" s="420"/>
      <c r="P327" s="420"/>
      <c r="Q327" s="420"/>
      <c r="R327" s="420"/>
      <c r="S327" s="420"/>
      <c r="T327" s="420"/>
      <c r="U327" s="420"/>
      <c r="V327" s="420"/>
      <c r="W327" s="420"/>
      <c r="X327" s="420"/>
      <c r="Y327" s="420"/>
      <c r="Z327" s="420"/>
      <c r="AA327" s="420"/>
      <c r="AB327" s="420"/>
      <c r="AC327" s="420"/>
    </row>
    <row r="328" spans="2:29">
      <c r="B328" s="420"/>
      <c r="C328" s="420"/>
      <c r="D328" s="420"/>
      <c r="E328" s="420"/>
      <c r="F328" s="421"/>
      <c r="G328" s="421"/>
      <c r="H328" s="420"/>
      <c r="I328" s="420"/>
      <c r="J328" s="420"/>
      <c r="K328" s="420"/>
      <c r="L328" s="420"/>
      <c r="M328" s="420"/>
      <c r="N328" s="420"/>
      <c r="O328" s="420"/>
      <c r="P328" s="420"/>
      <c r="Q328" s="420"/>
      <c r="R328" s="420"/>
      <c r="S328" s="420"/>
      <c r="T328" s="420"/>
      <c r="U328" s="420"/>
      <c r="V328" s="420"/>
      <c r="W328" s="420"/>
      <c r="X328" s="420"/>
      <c r="Y328" s="420"/>
      <c r="Z328" s="420"/>
      <c r="AA328" s="420"/>
      <c r="AB328" s="420"/>
      <c r="AC328" s="420"/>
    </row>
    <row r="329" spans="2:29">
      <c r="B329" s="420"/>
      <c r="C329" s="420"/>
      <c r="D329" s="420"/>
      <c r="E329" s="420"/>
      <c r="F329" s="421"/>
      <c r="G329" s="421"/>
      <c r="H329" s="420"/>
      <c r="I329" s="420"/>
      <c r="J329" s="420"/>
      <c r="K329" s="420"/>
      <c r="L329" s="420"/>
      <c r="M329" s="420"/>
      <c r="N329" s="420"/>
      <c r="O329" s="420"/>
      <c r="P329" s="420"/>
      <c r="Q329" s="420"/>
      <c r="R329" s="420"/>
      <c r="S329" s="420"/>
      <c r="T329" s="420"/>
      <c r="U329" s="420"/>
      <c r="V329" s="420"/>
      <c r="W329" s="420"/>
      <c r="X329" s="420"/>
      <c r="Y329" s="420"/>
      <c r="Z329" s="420"/>
      <c r="AA329" s="420"/>
      <c r="AB329" s="420"/>
      <c r="AC329" s="420"/>
    </row>
    <row r="330" spans="2:29">
      <c r="B330" s="420"/>
      <c r="C330" s="420"/>
      <c r="D330" s="420"/>
      <c r="E330" s="420"/>
      <c r="F330" s="421"/>
      <c r="G330" s="421"/>
      <c r="H330" s="420"/>
      <c r="I330" s="420"/>
      <c r="J330" s="420"/>
      <c r="K330" s="420"/>
      <c r="L330" s="420"/>
      <c r="M330" s="420"/>
      <c r="N330" s="420"/>
      <c r="O330" s="420"/>
      <c r="P330" s="420"/>
      <c r="Q330" s="420"/>
      <c r="R330" s="420"/>
      <c r="S330" s="420"/>
      <c r="T330" s="420"/>
      <c r="U330" s="420"/>
      <c r="V330" s="420"/>
      <c r="W330" s="420"/>
      <c r="X330" s="420"/>
      <c r="Y330" s="420"/>
      <c r="Z330" s="420"/>
      <c r="AA330" s="420"/>
      <c r="AB330" s="420"/>
      <c r="AC330" s="420"/>
    </row>
    <row r="331" spans="2:29">
      <c r="B331" s="420"/>
      <c r="C331" s="420"/>
      <c r="D331" s="420"/>
      <c r="E331" s="420"/>
      <c r="F331" s="421"/>
      <c r="G331" s="421"/>
      <c r="H331" s="420"/>
      <c r="I331" s="420"/>
      <c r="J331" s="420"/>
      <c r="K331" s="420"/>
      <c r="L331" s="420"/>
      <c r="M331" s="420"/>
      <c r="N331" s="420"/>
      <c r="O331" s="420"/>
      <c r="P331" s="420"/>
      <c r="Q331" s="420"/>
      <c r="R331" s="420"/>
      <c r="S331" s="420"/>
      <c r="T331" s="420"/>
      <c r="U331" s="420"/>
      <c r="V331" s="420"/>
      <c r="W331" s="420"/>
      <c r="X331" s="420"/>
      <c r="Y331" s="420"/>
      <c r="Z331" s="420"/>
      <c r="AA331" s="420"/>
      <c r="AB331" s="420"/>
      <c r="AC331" s="420"/>
    </row>
    <row r="332" spans="2:29">
      <c r="B332" s="420"/>
      <c r="C332" s="420"/>
      <c r="D332" s="420"/>
      <c r="E332" s="420"/>
      <c r="F332" s="421"/>
      <c r="G332" s="421"/>
      <c r="H332" s="420"/>
      <c r="I332" s="420"/>
      <c r="J332" s="420"/>
      <c r="K332" s="420"/>
      <c r="L332" s="420"/>
      <c r="M332" s="420"/>
      <c r="N332" s="420"/>
      <c r="O332" s="420"/>
      <c r="P332" s="420"/>
      <c r="Q332" s="420"/>
      <c r="R332" s="420"/>
      <c r="S332" s="420"/>
      <c r="T332" s="420"/>
      <c r="U332" s="420"/>
      <c r="V332" s="420"/>
      <c r="W332" s="420"/>
      <c r="X332" s="420"/>
      <c r="Y332" s="420"/>
      <c r="Z332" s="420"/>
      <c r="AA332" s="420"/>
      <c r="AB332" s="420"/>
      <c r="AC332" s="420"/>
    </row>
    <row r="333" spans="2:29">
      <c r="B333" s="420"/>
      <c r="C333" s="420"/>
      <c r="D333" s="420"/>
      <c r="E333" s="420"/>
      <c r="F333" s="421"/>
      <c r="G333" s="421"/>
      <c r="H333" s="420"/>
      <c r="I333" s="420"/>
      <c r="J333" s="420"/>
      <c r="K333" s="420"/>
      <c r="L333" s="420"/>
      <c r="M333" s="420"/>
      <c r="N333" s="420"/>
      <c r="O333" s="420"/>
      <c r="P333" s="420"/>
      <c r="Q333" s="420"/>
      <c r="R333" s="420"/>
      <c r="S333" s="420"/>
      <c r="T333" s="420"/>
      <c r="U333" s="420"/>
      <c r="V333" s="420"/>
      <c r="W333" s="420"/>
      <c r="X333" s="420"/>
      <c r="Y333" s="420"/>
      <c r="Z333" s="420"/>
      <c r="AA333" s="420"/>
      <c r="AB333" s="420"/>
      <c r="AC333" s="420"/>
    </row>
    <row r="334" spans="2:29">
      <c r="B334" s="420"/>
      <c r="C334" s="420"/>
      <c r="D334" s="420"/>
      <c r="E334" s="420"/>
      <c r="F334" s="421"/>
      <c r="G334" s="421"/>
      <c r="H334" s="420"/>
      <c r="I334" s="420"/>
      <c r="J334" s="420"/>
      <c r="K334" s="420"/>
      <c r="L334" s="420"/>
      <c r="M334" s="420"/>
      <c r="N334" s="420"/>
      <c r="O334" s="420"/>
      <c r="P334" s="420"/>
      <c r="Q334" s="420"/>
      <c r="R334" s="420"/>
      <c r="S334" s="420"/>
      <c r="T334" s="420"/>
      <c r="U334" s="420"/>
      <c r="V334" s="420"/>
      <c r="W334" s="420"/>
      <c r="X334" s="420"/>
      <c r="Y334" s="420"/>
      <c r="Z334" s="420"/>
      <c r="AA334" s="420"/>
      <c r="AB334" s="420"/>
      <c r="AC334" s="420"/>
    </row>
    <row r="335" spans="2:29">
      <c r="B335" s="420"/>
      <c r="C335" s="420"/>
      <c r="D335" s="420"/>
      <c r="E335" s="420"/>
      <c r="F335" s="421"/>
      <c r="G335" s="421"/>
      <c r="H335" s="420"/>
      <c r="I335" s="420"/>
      <c r="J335" s="420"/>
      <c r="K335" s="420"/>
      <c r="L335" s="420"/>
      <c r="M335" s="420"/>
      <c r="N335" s="420"/>
      <c r="O335" s="420"/>
      <c r="P335" s="420"/>
      <c r="Q335" s="420"/>
      <c r="R335" s="420"/>
      <c r="S335" s="420"/>
      <c r="T335" s="420"/>
      <c r="U335" s="420"/>
      <c r="V335" s="420"/>
      <c r="W335" s="420"/>
      <c r="X335" s="420"/>
      <c r="Y335" s="420"/>
      <c r="Z335" s="420"/>
      <c r="AA335" s="420"/>
      <c r="AB335" s="420"/>
      <c r="AC335" s="420"/>
    </row>
    <row r="336" spans="2:29">
      <c r="B336" s="420"/>
      <c r="C336" s="420"/>
      <c r="D336" s="420"/>
      <c r="E336" s="420"/>
      <c r="F336" s="421"/>
      <c r="G336" s="421"/>
      <c r="H336" s="420"/>
      <c r="I336" s="420"/>
      <c r="J336" s="420"/>
      <c r="K336" s="420"/>
      <c r="L336" s="420"/>
      <c r="M336" s="420"/>
      <c r="N336" s="420"/>
      <c r="O336" s="420"/>
      <c r="P336" s="420"/>
      <c r="Q336" s="420"/>
      <c r="R336" s="420"/>
      <c r="S336" s="420"/>
      <c r="T336" s="420"/>
      <c r="U336" s="420"/>
      <c r="V336" s="420"/>
      <c r="W336" s="420"/>
      <c r="X336" s="420"/>
      <c r="Y336" s="420"/>
      <c r="Z336" s="420"/>
      <c r="AA336" s="420"/>
      <c r="AB336" s="420"/>
      <c r="AC336" s="420"/>
    </row>
    <row r="337" spans="2:29">
      <c r="B337" s="420"/>
      <c r="C337" s="420"/>
      <c r="D337" s="420"/>
      <c r="E337" s="420"/>
      <c r="F337" s="421"/>
      <c r="G337" s="421"/>
      <c r="H337" s="420"/>
      <c r="I337" s="420"/>
      <c r="J337" s="420"/>
      <c r="K337" s="420"/>
      <c r="L337" s="420"/>
      <c r="M337" s="420"/>
      <c r="N337" s="420"/>
      <c r="O337" s="420"/>
      <c r="P337" s="420"/>
      <c r="Q337" s="420"/>
      <c r="R337" s="420"/>
      <c r="S337" s="420"/>
      <c r="T337" s="420"/>
      <c r="U337" s="420"/>
      <c r="V337" s="420"/>
      <c r="W337" s="420"/>
      <c r="X337" s="420"/>
      <c r="Y337" s="420"/>
      <c r="Z337" s="420"/>
      <c r="AA337" s="420"/>
      <c r="AB337" s="420"/>
      <c r="AC337" s="420"/>
    </row>
    <row r="338" spans="2:29">
      <c r="B338" s="420"/>
      <c r="C338" s="420"/>
      <c r="D338" s="420"/>
      <c r="E338" s="420"/>
      <c r="F338" s="421"/>
      <c r="G338" s="421"/>
      <c r="H338" s="420"/>
      <c r="I338" s="420"/>
      <c r="J338" s="420"/>
      <c r="K338" s="420"/>
      <c r="L338" s="420"/>
      <c r="M338" s="420"/>
      <c r="N338" s="420"/>
      <c r="O338" s="420"/>
      <c r="P338" s="420"/>
      <c r="Q338" s="420"/>
      <c r="R338" s="420"/>
      <c r="S338" s="420"/>
      <c r="T338" s="420"/>
      <c r="U338" s="420"/>
      <c r="V338" s="420"/>
      <c r="W338" s="420"/>
      <c r="X338" s="420"/>
      <c r="Y338" s="420"/>
      <c r="Z338" s="420"/>
      <c r="AA338" s="420"/>
      <c r="AB338" s="420"/>
      <c r="AC338" s="420"/>
    </row>
    <row r="339" spans="2:29">
      <c r="B339" s="420"/>
      <c r="C339" s="420"/>
      <c r="D339" s="420"/>
      <c r="E339" s="420"/>
      <c r="F339" s="421"/>
      <c r="G339" s="421"/>
      <c r="H339" s="420"/>
      <c r="I339" s="420"/>
      <c r="J339" s="420"/>
      <c r="K339" s="420"/>
      <c r="L339" s="420"/>
      <c r="M339" s="420"/>
      <c r="N339" s="420"/>
      <c r="O339" s="420"/>
      <c r="P339" s="420"/>
      <c r="Q339" s="420"/>
      <c r="R339" s="420"/>
      <c r="S339" s="420"/>
      <c r="T339" s="420"/>
      <c r="U339" s="420"/>
      <c r="V339" s="420"/>
      <c r="W339" s="420"/>
      <c r="X339" s="420"/>
      <c r="Y339" s="420"/>
      <c r="Z339" s="420"/>
      <c r="AA339" s="420"/>
      <c r="AB339" s="420"/>
      <c r="AC339" s="420"/>
    </row>
    <row r="340" spans="2:29">
      <c r="B340" s="420"/>
      <c r="C340" s="420"/>
      <c r="D340" s="420"/>
      <c r="E340" s="420"/>
      <c r="F340" s="421"/>
      <c r="G340" s="421"/>
      <c r="H340" s="420"/>
      <c r="I340" s="420"/>
      <c r="J340" s="420"/>
      <c r="K340" s="420"/>
      <c r="L340" s="420"/>
      <c r="M340" s="420"/>
      <c r="N340" s="420"/>
      <c r="O340" s="420"/>
      <c r="P340" s="420"/>
      <c r="Q340" s="420"/>
      <c r="R340" s="420"/>
      <c r="S340" s="420"/>
      <c r="T340" s="420"/>
      <c r="U340" s="420"/>
      <c r="V340" s="420"/>
      <c r="W340" s="420"/>
      <c r="X340" s="420"/>
      <c r="Y340" s="420"/>
      <c r="Z340" s="420"/>
      <c r="AA340" s="420"/>
      <c r="AB340" s="420"/>
      <c r="AC340" s="420"/>
    </row>
    <row r="341" spans="2:29">
      <c r="B341" s="420"/>
      <c r="C341" s="420"/>
      <c r="D341" s="420"/>
      <c r="E341" s="420"/>
      <c r="F341" s="421"/>
      <c r="G341" s="421"/>
      <c r="H341" s="420"/>
      <c r="I341" s="420"/>
      <c r="J341" s="420"/>
      <c r="K341" s="420"/>
      <c r="L341" s="420"/>
      <c r="M341" s="420"/>
      <c r="N341" s="420"/>
      <c r="O341" s="420"/>
      <c r="P341" s="420"/>
      <c r="Q341" s="420"/>
      <c r="R341" s="420"/>
      <c r="S341" s="420"/>
      <c r="T341" s="420"/>
      <c r="U341" s="420"/>
      <c r="V341" s="420"/>
      <c r="W341" s="420"/>
      <c r="X341" s="420"/>
      <c r="Y341" s="420"/>
      <c r="Z341" s="420"/>
      <c r="AA341" s="420"/>
      <c r="AB341" s="420"/>
      <c r="AC341" s="420"/>
    </row>
    <row r="342" spans="2:29">
      <c r="B342" s="420"/>
      <c r="C342" s="420"/>
      <c r="D342" s="420"/>
      <c r="E342" s="420"/>
      <c r="F342" s="421"/>
      <c r="G342" s="421"/>
      <c r="H342" s="420"/>
      <c r="I342" s="420"/>
      <c r="J342" s="420"/>
      <c r="K342" s="420"/>
      <c r="L342" s="420"/>
      <c r="M342" s="420"/>
      <c r="N342" s="420"/>
      <c r="O342" s="420"/>
      <c r="P342" s="420"/>
      <c r="Q342" s="420"/>
      <c r="R342" s="420"/>
      <c r="S342" s="420"/>
      <c r="T342" s="420"/>
      <c r="U342" s="420"/>
      <c r="V342" s="420"/>
      <c r="W342" s="420"/>
      <c r="X342" s="420"/>
      <c r="Y342" s="420"/>
      <c r="Z342" s="420"/>
      <c r="AA342" s="420"/>
      <c r="AB342" s="420"/>
      <c r="AC342" s="420"/>
    </row>
    <row r="343" spans="2:29">
      <c r="B343" s="420"/>
      <c r="C343" s="420"/>
      <c r="D343" s="420"/>
      <c r="E343" s="420"/>
      <c r="F343" s="421"/>
      <c r="G343" s="421"/>
      <c r="H343" s="420"/>
      <c r="I343" s="420"/>
      <c r="J343" s="420"/>
      <c r="K343" s="420"/>
      <c r="L343" s="420"/>
      <c r="M343" s="420"/>
      <c r="N343" s="420"/>
      <c r="O343" s="420"/>
      <c r="P343" s="420"/>
      <c r="Q343" s="420"/>
      <c r="R343" s="420"/>
      <c r="S343" s="420"/>
      <c r="T343" s="420"/>
      <c r="U343" s="420"/>
      <c r="V343" s="420"/>
      <c r="W343" s="420"/>
      <c r="X343" s="420"/>
      <c r="Y343" s="420"/>
      <c r="Z343" s="420"/>
      <c r="AA343" s="420"/>
      <c r="AB343" s="420"/>
      <c r="AC343" s="420"/>
    </row>
    <row r="344" spans="2:29">
      <c r="B344" s="420"/>
      <c r="C344" s="420"/>
      <c r="D344" s="420"/>
      <c r="E344" s="420"/>
      <c r="F344" s="421"/>
      <c r="G344" s="421"/>
      <c r="H344" s="420"/>
      <c r="I344" s="420"/>
      <c r="J344" s="420"/>
      <c r="K344" s="420"/>
      <c r="L344" s="420"/>
      <c r="M344" s="420"/>
      <c r="N344" s="420"/>
      <c r="O344" s="420"/>
      <c r="P344" s="420"/>
      <c r="Q344" s="420"/>
      <c r="R344" s="420"/>
      <c r="S344" s="420"/>
      <c r="T344" s="420"/>
      <c r="U344" s="420"/>
      <c r="V344" s="420"/>
      <c r="W344" s="420"/>
      <c r="X344" s="420"/>
      <c r="Y344" s="420"/>
      <c r="Z344" s="420"/>
      <c r="AA344" s="420"/>
      <c r="AB344" s="420"/>
      <c r="AC344" s="420"/>
    </row>
    <row r="345" spans="2:29">
      <c r="B345" s="420"/>
      <c r="C345" s="420"/>
      <c r="D345" s="420"/>
      <c r="E345" s="420"/>
      <c r="F345" s="421"/>
      <c r="G345" s="421"/>
      <c r="H345" s="420"/>
      <c r="I345" s="420"/>
      <c r="J345" s="420"/>
      <c r="K345" s="420"/>
      <c r="L345" s="420"/>
      <c r="M345" s="420"/>
      <c r="N345" s="420"/>
      <c r="O345" s="420"/>
      <c r="P345" s="420"/>
      <c r="Q345" s="420"/>
      <c r="R345" s="420"/>
      <c r="S345" s="420"/>
      <c r="T345" s="420"/>
      <c r="U345" s="420"/>
      <c r="V345" s="420"/>
      <c r="W345" s="420"/>
      <c r="X345" s="420"/>
      <c r="Y345" s="420"/>
      <c r="Z345" s="420"/>
      <c r="AA345" s="420"/>
      <c r="AB345" s="420"/>
      <c r="AC345" s="420"/>
    </row>
    <row r="346" spans="2:29">
      <c r="B346" s="420"/>
      <c r="C346" s="420"/>
      <c r="D346" s="420"/>
      <c r="E346" s="420"/>
      <c r="F346" s="421"/>
      <c r="G346" s="421"/>
      <c r="H346" s="420"/>
      <c r="I346" s="420"/>
      <c r="J346" s="420"/>
      <c r="K346" s="420"/>
      <c r="L346" s="420"/>
      <c r="M346" s="420"/>
      <c r="N346" s="420"/>
      <c r="O346" s="420"/>
      <c r="P346" s="420"/>
      <c r="Q346" s="420"/>
      <c r="R346" s="420"/>
      <c r="S346" s="420"/>
      <c r="T346" s="420"/>
      <c r="U346" s="420"/>
      <c r="V346" s="420"/>
      <c r="W346" s="420"/>
      <c r="X346" s="420"/>
      <c r="Y346" s="420"/>
      <c r="Z346" s="420"/>
      <c r="AA346" s="420"/>
      <c r="AB346" s="420"/>
      <c r="AC346" s="420"/>
    </row>
    <row r="347" spans="2:29">
      <c r="B347" s="420"/>
      <c r="C347" s="420"/>
      <c r="D347" s="420"/>
      <c r="E347" s="420"/>
      <c r="F347" s="421"/>
      <c r="G347" s="421"/>
      <c r="H347" s="420"/>
      <c r="I347" s="420"/>
      <c r="J347" s="420"/>
      <c r="K347" s="420"/>
      <c r="L347" s="420"/>
      <c r="M347" s="420"/>
      <c r="N347" s="420"/>
      <c r="O347" s="420"/>
      <c r="P347" s="420"/>
      <c r="Q347" s="420"/>
      <c r="R347" s="420"/>
      <c r="S347" s="420"/>
      <c r="T347" s="420"/>
      <c r="U347" s="420"/>
      <c r="V347" s="420"/>
      <c r="W347" s="420"/>
      <c r="X347" s="420"/>
      <c r="Y347" s="420"/>
      <c r="Z347" s="420"/>
      <c r="AA347" s="420"/>
      <c r="AB347" s="420"/>
      <c r="AC347" s="420"/>
    </row>
    <row r="348" spans="2:29">
      <c r="B348" s="420"/>
      <c r="C348" s="420"/>
      <c r="D348" s="420"/>
      <c r="E348" s="420"/>
      <c r="F348" s="421"/>
      <c r="G348" s="421"/>
      <c r="H348" s="420"/>
      <c r="I348" s="420"/>
      <c r="J348" s="420"/>
      <c r="K348" s="420"/>
      <c r="L348" s="420"/>
      <c r="M348" s="420"/>
      <c r="N348" s="420"/>
      <c r="O348" s="420"/>
      <c r="P348" s="420"/>
      <c r="Q348" s="420"/>
      <c r="R348" s="420"/>
      <c r="S348" s="420"/>
      <c r="T348" s="420"/>
      <c r="U348" s="420"/>
      <c r="V348" s="420"/>
      <c r="W348" s="420"/>
      <c r="X348" s="420"/>
      <c r="Y348" s="420"/>
      <c r="Z348" s="420"/>
      <c r="AA348" s="420"/>
      <c r="AB348" s="420"/>
      <c r="AC348" s="420"/>
    </row>
    <row r="349" spans="2:29">
      <c r="B349" s="420"/>
      <c r="C349" s="420"/>
      <c r="D349" s="420"/>
      <c r="E349" s="420"/>
      <c r="F349" s="421"/>
      <c r="G349" s="421"/>
      <c r="H349" s="420"/>
      <c r="I349" s="420"/>
      <c r="J349" s="420"/>
      <c r="K349" s="420"/>
      <c r="L349" s="420"/>
      <c r="M349" s="420"/>
      <c r="N349" s="420"/>
      <c r="O349" s="420"/>
      <c r="P349" s="420"/>
      <c r="Q349" s="420"/>
      <c r="R349" s="420"/>
      <c r="S349" s="420"/>
      <c r="T349" s="420"/>
      <c r="U349" s="420"/>
      <c r="V349" s="420"/>
      <c r="W349" s="420"/>
      <c r="X349" s="420"/>
      <c r="Y349" s="420"/>
      <c r="Z349" s="420"/>
      <c r="AA349" s="420"/>
      <c r="AB349" s="420"/>
      <c r="AC349" s="420"/>
    </row>
    <row r="350" spans="2:29">
      <c r="B350" s="420"/>
      <c r="C350" s="420"/>
      <c r="D350" s="420"/>
      <c r="E350" s="420"/>
      <c r="F350" s="421"/>
      <c r="G350" s="421"/>
      <c r="H350" s="420"/>
      <c r="I350" s="420"/>
      <c r="J350" s="420"/>
      <c r="K350" s="420"/>
      <c r="L350" s="420"/>
      <c r="M350" s="420"/>
      <c r="N350" s="420"/>
      <c r="O350" s="420"/>
      <c r="P350" s="420"/>
      <c r="Q350" s="420"/>
      <c r="R350" s="420"/>
      <c r="S350" s="420"/>
      <c r="T350" s="420"/>
      <c r="U350" s="420"/>
      <c r="V350" s="420"/>
      <c r="W350" s="420"/>
      <c r="X350" s="420"/>
      <c r="Y350" s="420"/>
      <c r="Z350" s="420"/>
      <c r="AA350" s="420"/>
      <c r="AB350" s="420"/>
      <c r="AC350" s="420"/>
    </row>
    <row r="351" spans="2:29">
      <c r="B351" s="420"/>
      <c r="C351" s="420"/>
      <c r="D351" s="420"/>
      <c r="E351" s="420"/>
      <c r="F351" s="421"/>
      <c r="G351" s="421"/>
      <c r="H351" s="420"/>
      <c r="I351" s="420"/>
      <c r="J351" s="420"/>
      <c r="K351" s="420"/>
      <c r="L351" s="420"/>
      <c r="M351" s="420"/>
      <c r="N351" s="420"/>
      <c r="O351" s="420"/>
      <c r="P351" s="420"/>
      <c r="Q351" s="420"/>
      <c r="R351" s="420"/>
      <c r="S351" s="420"/>
      <c r="T351" s="420"/>
      <c r="U351" s="420"/>
      <c r="V351" s="420"/>
      <c r="W351" s="420"/>
      <c r="X351" s="420"/>
      <c r="Y351" s="420"/>
      <c r="Z351" s="420"/>
      <c r="AA351" s="420"/>
      <c r="AB351" s="420"/>
      <c r="AC351" s="420"/>
    </row>
    <row r="352" spans="2:29">
      <c r="B352" s="420"/>
      <c r="C352" s="420"/>
      <c r="D352" s="420"/>
      <c r="E352" s="420"/>
      <c r="F352" s="421"/>
      <c r="G352" s="421"/>
      <c r="H352" s="420"/>
      <c r="I352" s="420"/>
      <c r="J352" s="420"/>
      <c r="K352" s="420"/>
      <c r="L352" s="420"/>
      <c r="M352" s="420"/>
      <c r="N352" s="420"/>
      <c r="O352" s="420"/>
      <c r="P352" s="420"/>
      <c r="Q352" s="420"/>
      <c r="R352" s="420"/>
      <c r="S352" s="420"/>
      <c r="T352" s="420"/>
      <c r="U352" s="420"/>
      <c r="V352" s="420"/>
      <c r="W352" s="420"/>
      <c r="X352" s="420"/>
      <c r="Y352" s="420"/>
      <c r="Z352" s="420"/>
      <c r="AA352" s="420"/>
      <c r="AB352" s="420"/>
      <c r="AC352" s="420"/>
    </row>
    <row r="353" spans="2:29">
      <c r="B353" s="420"/>
      <c r="C353" s="420"/>
      <c r="D353" s="420"/>
      <c r="E353" s="420"/>
      <c r="F353" s="421"/>
      <c r="G353" s="421"/>
      <c r="H353" s="420"/>
      <c r="I353" s="420"/>
      <c r="J353" s="420"/>
      <c r="K353" s="420"/>
      <c r="L353" s="420"/>
      <c r="M353" s="420"/>
      <c r="N353" s="420"/>
      <c r="O353" s="420"/>
      <c r="P353" s="420"/>
      <c r="Q353" s="420"/>
      <c r="R353" s="420"/>
      <c r="S353" s="420"/>
      <c r="T353" s="420"/>
      <c r="U353" s="420"/>
      <c r="V353" s="420"/>
      <c r="W353" s="420"/>
      <c r="X353" s="420"/>
      <c r="Y353" s="420"/>
      <c r="Z353" s="420"/>
      <c r="AA353" s="420"/>
      <c r="AB353" s="420"/>
      <c r="AC353" s="420"/>
    </row>
    <row r="354" spans="2:29">
      <c r="B354" s="420"/>
      <c r="C354" s="420"/>
      <c r="D354" s="420"/>
      <c r="E354" s="420"/>
      <c r="F354" s="421"/>
      <c r="G354" s="421"/>
      <c r="H354" s="420"/>
      <c r="I354" s="420"/>
      <c r="J354" s="420"/>
      <c r="K354" s="420"/>
      <c r="L354" s="420"/>
      <c r="M354" s="420"/>
      <c r="N354" s="420"/>
      <c r="O354" s="420"/>
      <c r="P354" s="420"/>
      <c r="Q354" s="420"/>
      <c r="R354" s="420"/>
      <c r="S354" s="420"/>
      <c r="T354" s="420"/>
      <c r="U354" s="420"/>
      <c r="V354" s="420"/>
      <c r="W354" s="420"/>
      <c r="X354" s="420"/>
      <c r="Y354" s="420"/>
      <c r="Z354" s="420"/>
      <c r="AA354" s="420"/>
      <c r="AB354" s="420"/>
      <c r="AC354" s="420"/>
    </row>
    <row r="355" spans="2:29">
      <c r="B355" s="420"/>
      <c r="C355" s="420"/>
      <c r="D355" s="420"/>
      <c r="E355" s="420"/>
      <c r="F355" s="421"/>
      <c r="G355" s="421"/>
      <c r="H355" s="420"/>
      <c r="I355" s="420"/>
      <c r="J355" s="420"/>
      <c r="K355" s="420"/>
      <c r="L355" s="420"/>
      <c r="M355" s="420"/>
      <c r="N355" s="420"/>
      <c r="O355" s="420"/>
      <c r="P355" s="420"/>
      <c r="Q355" s="420"/>
      <c r="R355" s="420"/>
      <c r="S355" s="420"/>
      <c r="T355" s="420"/>
      <c r="U355" s="420"/>
      <c r="V355" s="420"/>
      <c r="W355" s="420"/>
      <c r="X355" s="420"/>
      <c r="Y355" s="420"/>
      <c r="Z355" s="420"/>
      <c r="AA355" s="420"/>
      <c r="AB355" s="420"/>
      <c r="AC355" s="420"/>
    </row>
    <row r="356" spans="2:29">
      <c r="B356" s="420"/>
      <c r="C356" s="420"/>
      <c r="D356" s="420"/>
      <c r="E356" s="420"/>
      <c r="F356" s="421"/>
      <c r="G356" s="421"/>
      <c r="H356" s="420"/>
      <c r="I356" s="420"/>
      <c r="J356" s="420"/>
      <c r="K356" s="420"/>
      <c r="L356" s="420"/>
      <c r="M356" s="420"/>
      <c r="N356" s="420"/>
      <c r="O356" s="420"/>
      <c r="P356" s="420"/>
      <c r="Q356" s="420"/>
      <c r="R356" s="420"/>
      <c r="S356" s="420"/>
      <c r="T356" s="420"/>
      <c r="U356" s="420"/>
      <c r="V356" s="420"/>
      <c r="W356" s="420"/>
      <c r="X356" s="420"/>
      <c r="Y356" s="420"/>
      <c r="Z356" s="420"/>
      <c r="AA356" s="420"/>
      <c r="AB356" s="420"/>
      <c r="AC356" s="420"/>
    </row>
    <row r="357" spans="2:29">
      <c r="B357" s="420"/>
      <c r="C357" s="420"/>
      <c r="D357" s="420"/>
      <c r="E357" s="420"/>
      <c r="F357" s="421"/>
      <c r="G357" s="421"/>
      <c r="H357" s="420"/>
      <c r="I357" s="420"/>
      <c r="J357" s="420"/>
      <c r="K357" s="420"/>
      <c r="L357" s="420"/>
      <c r="M357" s="420"/>
      <c r="N357" s="420"/>
      <c r="O357" s="420"/>
      <c r="P357" s="420"/>
      <c r="Q357" s="420"/>
      <c r="R357" s="420"/>
      <c r="S357" s="420"/>
      <c r="T357" s="420"/>
      <c r="U357" s="420"/>
      <c r="V357" s="420"/>
      <c r="W357" s="420"/>
      <c r="X357" s="420"/>
      <c r="Y357" s="420"/>
      <c r="Z357" s="420"/>
      <c r="AA357" s="420"/>
      <c r="AB357" s="420"/>
      <c r="AC357" s="420"/>
    </row>
    <row r="358" spans="2:29">
      <c r="B358" s="420"/>
      <c r="C358" s="420"/>
      <c r="D358" s="420"/>
      <c r="E358" s="420"/>
      <c r="F358" s="421"/>
      <c r="G358" s="421"/>
      <c r="H358" s="420"/>
      <c r="I358" s="420"/>
      <c r="J358" s="420"/>
      <c r="K358" s="420"/>
      <c r="L358" s="420"/>
      <c r="M358" s="420"/>
      <c r="N358" s="420"/>
      <c r="O358" s="420"/>
      <c r="P358" s="420"/>
      <c r="Q358" s="420"/>
      <c r="R358" s="420"/>
      <c r="S358" s="420"/>
      <c r="T358" s="420"/>
      <c r="U358" s="420"/>
      <c r="V358" s="420"/>
      <c r="W358" s="420"/>
      <c r="X358" s="420"/>
      <c r="Y358" s="420"/>
      <c r="Z358" s="420"/>
      <c r="AA358" s="420"/>
      <c r="AB358" s="420"/>
      <c r="AC358" s="420"/>
    </row>
    <row r="359" spans="2:29">
      <c r="B359" s="420"/>
      <c r="C359" s="420"/>
      <c r="D359" s="420"/>
      <c r="E359" s="420"/>
      <c r="F359" s="421"/>
      <c r="G359" s="421"/>
      <c r="H359" s="420"/>
      <c r="I359" s="420"/>
      <c r="J359" s="420"/>
      <c r="K359" s="420"/>
      <c r="L359" s="420"/>
      <c r="M359" s="420"/>
      <c r="N359" s="420"/>
      <c r="O359" s="420"/>
      <c r="P359" s="420"/>
      <c r="Q359" s="420"/>
      <c r="R359" s="420"/>
      <c r="S359" s="420"/>
      <c r="T359" s="420"/>
      <c r="U359" s="420"/>
      <c r="V359" s="420"/>
      <c r="W359" s="420"/>
      <c r="X359" s="420"/>
      <c r="Y359" s="420"/>
      <c r="Z359" s="420"/>
      <c r="AA359" s="420"/>
      <c r="AB359" s="420"/>
      <c r="AC359" s="420"/>
    </row>
    <row r="360" spans="2:29">
      <c r="B360" s="420"/>
      <c r="C360" s="420"/>
      <c r="D360" s="420"/>
      <c r="E360" s="420"/>
      <c r="F360" s="421"/>
      <c r="G360" s="421"/>
      <c r="H360" s="420"/>
      <c r="I360" s="420"/>
      <c r="J360" s="420"/>
      <c r="K360" s="420"/>
      <c r="L360" s="420"/>
      <c r="M360" s="420"/>
      <c r="N360" s="420"/>
      <c r="O360" s="420"/>
      <c r="P360" s="420"/>
      <c r="Q360" s="420"/>
      <c r="R360" s="420"/>
      <c r="S360" s="420"/>
      <c r="T360" s="420"/>
      <c r="U360" s="420"/>
      <c r="V360" s="420"/>
      <c r="W360" s="420"/>
      <c r="X360" s="420"/>
      <c r="Y360" s="420"/>
      <c r="Z360" s="420"/>
      <c r="AA360" s="420"/>
      <c r="AB360" s="420"/>
      <c r="AC360" s="420"/>
    </row>
    <row r="361" spans="2:29">
      <c r="B361" s="420"/>
      <c r="C361" s="420"/>
      <c r="D361" s="420"/>
      <c r="E361" s="420"/>
      <c r="F361" s="421"/>
      <c r="G361" s="421"/>
      <c r="H361" s="420"/>
      <c r="I361" s="420"/>
      <c r="J361" s="420"/>
      <c r="K361" s="420"/>
      <c r="L361" s="420"/>
      <c r="M361" s="420"/>
      <c r="N361" s="420"/>
      <c r="O361" s="420"/>
      <c r="P361" s="420"/>
      <c r="Q361" s="420"/>
      <c r="R361" s="420"/>
      <c r="S361" s="420"/>
      <c r="T361" s="420"/>
      <c r="U361" s="420"/>
      <c r="V361" s="420"/>
      <c r="W361" s="420"/>
      <c r="X361" s="420"/>
      <c r="Y361" s="420"/>
      <c r="Z361" s="420"/>
      <c r="AA361" s="420"/>
      <c r="AB361" s="420"/>
      <c r="AC361" s="420"/>
    </row>
    <row r="362" spans="2:29">
      <c r="B362" s="420"/>
      <c r="C362" s="420"/>
      <c r="D362" s="420"/>
      <c r="E362" s="420"/>
      <c r="F362" s="421"/>
      <c r="G362" s="421"/>
      <c r="H362" s="420"/>
      <c r="I362" s="420"/>
      <c r="J362" s="420"/>
      <c r="K362" s="420"/>
      <c r="L362" s="420"/>
      <c r="M362" s="420"/>
      <c r="N362" s="420"/>
      <c r="O362" s="420"/>
      <c r="P362" s="420"/>
      <c r="Q362" s="420"/>
      <c r="R362" s="420"/>
      <c r="S362" s="420"/>
      <c r="T362" s="420"/>
      <c r="U362" s="420"/>
      <c r="V362" s="420"/>
      <c r="W362" s="420"/>
      <c r="X362" s="420"/>
      <c r="Y362" s="420"/>
      <c r="Z362" s="420"/>
      <c r="AA362" s="420"/>
      <c r="AB362" s="420"/>
      <c r="AC362" s="420"/>
    </row>
    <row r="363" spans="2:29">
      <c r="B363" s="420"/>
      <c r="C363" s="420"/>
      <c r="D363" s="420"/>
      <c r="E363" s="420"/>
      <c r="F363" s="421"/>
      <c r="G363" s="421"/>
      <c r="H363" s="420"/>
      <c r="I363" s="420"/>
      <c r="J363" s="420"/>
      <c r="K363" s="420"/>
      <c r="L363" s="420"/>
      <c r="M363" s="420"/>
      <c r="N363" s="420"/>
      <c r="O363" s="420"/>
      <c r="P363" s="420"/>
      <c r="Q363" s="420"/>
      <c r="R363" s="420"/>
      <c r="S363" s="420"/>
      <c r="T363" s="420"/>
      <c r="U363" s="420"/>
      <c r="V363" s="420"/>
      <c r="W363" s="420"/>
      <c r="X363" s="420"/>
      <c r="Y363" s="420"/>
      <c r="Z363" s="420"/>
      <c r="AA363" s="420"/>
      <c r="AB363" s="420"/>
      <c r="AC363" s="420"/>
    </row>
    <row r="364" spans="2:29">
      <c r="B364" s="420"/>
      <c r="C364" s="420"/>
      <c r="D364" s="420"/>
      <c r="E364" s="420"/>
      <c r="F364" s="421"/>
      <c r="G364" s="421"/>
      <c r="H364" s="420"/>
      <c r="I364" s="420"/>
      <c r="J364" s="420"/>
      <c r="K364" s="420"/>
      <c r="L364" s="420"/>
      <c r="M364" s="420"/>
      <c r="N364" s="420"/>
      <c r="O364" s="420"/>
      <c r="P364" s="420"/>
      <c r="Q364" s="420"/>
      <c r="R364" s="420"/>
      <c r="S364" s="420"/>
      <c r="T364" s="420"/>
      <c r="U364" s="420"/>
      <c r="V364" s="420"/>
      <c r="W364" s="420"/>
      <c r="X364" s="420"/>
      <c r="Y364" s="420"/>
      <c r="Z364" s="420"/>
      <c r="AA364" s="420"/>
      <c r="AB364" s="420"/>
      <c r="AC364" s="420"/>
    </row>
    <row r="365" spans="2:29">
      <c r="B365" s="420"/>
      <c r="C365" s="420"/>
      <c r="D365" s="420"/>
      <c r="E365" s="420"/>
      <c r="F365" s="421"/>
      <c r="G365" s="421"/>
      <c r="H365" s="420"/>
      <c r="I365" s="420"/>
      <c r="J365" s="420"/>
      <c r="K365" s="420"/>
      <c r="L365" s="420"/>
      <c r="M365" s="420"/>
      <c r="N365" s="420"/>
      <c r="O365" s="420"/>
      <c r="P365" s="420"/>
      <c r="Q365" s="420"/>
      <c r="R365" s="420"/>
      <c r="S365" s="420"/>
      <c r="T365" s="420"/>
      <c r="U365" s="420"/>
      <c r="V365" s="420"/>
      <c r="W365" s="420"/>
      <c r="X365" s="420"/>
      <c r="Y365" s="420"/>
      <c r="Z365" s="420"/>
      <c r="AA365" s="420"/>
      <c r="AB365" s="420"/>
      <c r="AC365" s="420"/>
    </row>
    <row r="366" spans="2:29">
      <c r="B366" s="420"/>
      <c r="C366" s="420"/>
      <c r="D366" s="420"/>
      <c r="E366" s="420"/>
      <c r="F366" s="421"/>
      <c r="G366" s="421"/>
      <c r="H366" s="420"/>
      <c r="I366" s="420"/>
      <c r="J366" s="420"/>
      <c r="K366" s="420"/>
      <c r="L366" s="420"/>
      <c r="M366" s="420"/>
      <c r="N366" s="420"/>
      <c r="O366" s="420"/>
      <c r="P366" s="420"/>
      <c r="Q366" s="420"/>
      <c r="R366" s="420"/>
      <c r="S366" s="420"/>
      <c r="T366" s="420"/>
      <c r="U366" s="420"/>
      <c r="V366" s="420"/>
      <c r="W366" s="420"/>
      <c r="X366" s="420"/>
      <c r="Y366" s="420"/>
      <c r="Z366" s="420"/>
      <c r="AA366" s="420"/>
      <c r="AB366" s="420"/>
      <c r="AC366" s="420"/>
    </row>
    <row r="367" spans="2:29">
      <c r="B367" s="420"/>
      <c r="C367" s="420"/>
      <c r="D367" s="420"/>
      <c r="E367" s="420"/>
      <c r="F367" s="421"/>
      <c r="G367" s="421"/>
      <c r="H367" s="420"/>
      <c r="I367" s="420"/>
      <c r="J367" s="420"/>
      <c r="K367" s="420"/>
      <c r="L367" s="420"/>
      <c r="M367" s="420"/>
      <c r="N367" s="420"/>
      <c r="O367" s="420"/>
      <c r="P367" s="420"/>
      <c r="Q367" s="420"/>
      <c r="R367" s="420"/>
      <c r="S367" s="420"/>
      <c r="T367" s="420"/>
      <c r="U367" s="420"/>
      <c r="V367" s="420"/>
      <c r="W367" s="420"/>
      <c r="X367" s="420"/>
      <c r="Y367" s="420"/>
      <c r="Z367" s="420"/>
      <c r="AA367" s="420"/>
      <c r="AB367" s="420"/>
      <c r="AC367" s="420"/>
    </row>
    <row r="368" spans="2:29">
      <c r="B368" s="420"/>
      <c r="C368" s="420"/>
      <c r="D368" s="420"/>
      <c r="E368" s="420"/>
      <c r="F368" s="421"/>
      <c r="G368" s="421"/>
      <c r="H368" s="420"/>
      <c r="I368" s="420"/>
      <c r="J368" s="420"/>
      <c r="K368" s="420"/>
      <c r="L368" s="420"/>
      <c r="M368" s="420"/>
      <c r="N368" s="420"/>
      <c r="O368" s="420"/>
      <c r="P368" s="420"/>
      <c r="Q368" s="420"/>
      <c r="R368" s="420"/>
      <c r="S368" s="420"/>
      <c r="T368" s="420"/>
      <c r="U368" s="420"/>
      <c r="V368" s="420"/>
      <c r="W368" s="420"/>
      <c r="X368" s="420"/>
      <c r="Y368" s="420"/>
      <c r="Z368" s="420"/>
      <c r="AA368" s="420"/>
      <c r="AB368" s="420"/>
      <c r="AC368" s="420"/>
    </row>
    <row r="369" spans="2:29">
      <c r="B369" s="420"/>
      <c r="C369" s="420"/>
      <c r="D369" s="420"/>
      <c r="E369" s="420"/>
      <c r="F369" s="421"/>
      <c r="G369" s="421"/>
      <c r="H369" s="420"/>
      <c r="I369" s="420"/>
      <c r="J369" s="420"/>
      <c r="K369" s="420"/>
      <c r="L369" s="420"/>
      <c r="M369" s="420"/>
      <c r="N369" s="420"/>
      <c r="O369" s="420"/>
      <c r="P369" s="420"/>
      <c r="Q369" s="420"/>
      <c r="R369" s="420"/>
      <c r="S369" s="420"/>
      <c r="T369" s="420"/>
      <c r="U369" s="420"/>
      <c r="V369" s="420"/>
      <c r="W369" s="420"/>
      <c r="X369" s="420"/>
      <c r="Y369" s="420"/>
      <c r="Z369" s="420"/>
      <c r="AA369" s="420"/>
      <c r="AB369" s="420"/>
      <c r="AC369" s="420"/>
    </row>
    <row r="370" spans="2:29">
      <c r="B370" s="420"/>
      <c r="C370" s="420"/>
      <c r="D370" s="420"/>
      <c r="E370" s="420"/>
      <c r="F370" s="421"/>
      <c r="G370" s="421"/>
      <c r="H370" s="420"/>
      <c r="I370" s="420"/>
      <c r="J370" s="420"/>
      <c r="K370" s="420"/>
      <c r="L370" s="420"/>
      <c r="M370" s="420"/>
      <c r="N370" s="420"/>
      <c r="O370" s="420"/>
      <c r="P370" s="420"/>
      <c r="Q370" s="420"/>
      <c r="R370" s="420"/>
      <c r="S370" s="420"/>
      <c r="T370" s="420"/>
      <c r="U370" s="420"/>
      <c r="V370" s="420"/>
      <c r="W370" s="420"/>
      <c r="X370" s="420"/>
      <c r="Y370" s="420"/>
      <c r="Z370" s="420"/>
      <c r="AA370" s="420"/>
      <c r="AB370" s="420"/>
      <c r="AC370" s="420"/>
    </row>
    <row r="371" spans="2:29">
      <c r="B371" s="420"/>
      <c r="C371" s="420"/>
      <c r="D371" s="420"/>
      <c r="E371" s="420"/>
      <c r="F371" s="421"/>
      <c r="G371" s="421"/>
      <c r="H371" s="420"/>
      <c r="I371" s="420"/>
      <c r="J371" s="420"/>
      <c r="K371" s="420"/>
      <c r="L371" s="420"/>
      <c r="M371" s="420"/>
      <c r="N371" s="420"/>
      <c r="O371" s="420"/>
      <c r="P371" s="420"/>
      <c r="Q371" s="420"/>
      <c r="R371" s="420"/>
      <c r="S371" s="420"/>
      <c r="T371" s="420"/>
      <c r="U371" s="420"/>
      <c r="V371" s="420"/>
      <c r="W371" s="420"/>
      <c r="X371" s="420"/>
      <c r="Y371" s="420"/>
      <c r="Z371" s="420"/>
      <c r="AA371" s="420"/>
      <c r="AB371" s="420"/>
      <c r="AC371" s="420"/>
    </row>
    <row r="372" spans="2:29">
      <c r="B372" s="420"/>
      <c r="C372" s="420"/>
      <c r="D372" s="420"/>
      <c r="E372" s="420"/>
      <c r="F372" s="421"/>
      <c r="G372" s="421"/>
      <c r="H372" s="420"/>
      <c r="I372" s="420"/>
      <c r="J372" s="420"/>
      <c r="K372" s="420"/>
      <c r="L372" s="420"/>
      <c r="M372" s="420"/>
      <c r="N372" s="420"/>
      <c r="O372" s="420"/>
      <c r="P372" s="420"/>
      <c r="Q372" s="420"/>
      <c r="R372" s="420"/>
      <c r="S372" s="420"/>
      <c r="T372" s="420"/>
      <c r="U372" s="420"/>
      <c r="V372" s="420"/>
      <c r="W372" s="420"/>
      <c r="X372" s="420"/>
      <c r="Y372" s="420"/>
      <c r="Z372" s="420"/>
      <c r="AA372" s="420"/>
      <c r="AB372" s="420"/>
      <c r="AC372" s="420"/>
    </row>
    <row r="373" spans="2:29">
      <c r="B373" s="420"/>
      <c r="C373" s="420"/>
      <c r="D373" s="420"/>
      <c r="E373" s="420"/>
      <c r="F373" s="421"/>
      <c r="G373" s="421"/>
      <c r="H373" s="420"/>
      <c r="I373" s="420"/>
      <c r="J373" s="420"/>
      <c r="K373" s="420"/>
      <c r="L373" s="420"/>
      <c r="M373" s="420"/>
      <c r="N373" s="420"/>
      <c r="O373" s="420"/>
      <c r="P373" s="420"/>
      <c r="Q373" s="420"/>
      <c r="R373" s="420"/>
      <c r="S373" s="420"/>
      <c r="T373" s="420"/>
      <c r="U373" s="420"/>
      <c r="V373" s="420"/>
      <c r="W373" s="420"/>
      <c r="X373" s="420"/>
      <c r="Y373" s="420"/>
      <c r="Z373" s="420"/>
      <c r="AA373" s="420"/>
      <c r="AB373" s="420"/>
      <c r="AC373" s="420"/>
    </row>
    <row r="374" spans="2:29">
      <c r="B374" s="420"/>
      <c r="C374" s="420"/>
      <c r="D374" s="420"/>
      <c r="E374" s="420"/>
      <c r="F374" s="421"/>
      <c r="G374" s="421"/>
      <c r="H374" s="420"/>
      <c r="I374" s="420"/>
      <c r="J374" s="420"/>
      <c r="K374" s="420"/>
      <c r="L374" s="420"/>
      <c r="M374" s="420"/>
      <c r="N374" s="420"/>
      <c r="O374" s="420"/>
      <c r="P374" s="420"/>
      <c r="Q374" s="420"/>
      <c r="R374" s="420"/>
      <c r="S374" s="420"/>
      <c r="T374" s="420"/>
      <c r="U374" s="420"/>
      <c r="V374" s="420"/>
      <c r="W374" s="420"/>
      <c r="X374" s="420"/>
      <c r="Y374" s="420"/>
      <c r="Z374" s="420"/>
      <c r="AA374" s="420"/>
      <c r="AB374" s="420"/>
      <c r="AC374" s="420"/>
    </row>
    <row r="375" spans="2:29">
      <c r="B375" s="420"/>
      <c r="C375" s="420"/>
      <c r="D375" s="420"/>
      <c r="E375" s="420"/>
      <c r="F375" s="421"/>
      <c r="G375" s="421"/>
      <c r="H375" s="420"/>
      <c r="I375" s="420"/>
      <c r="J375" s="420"/>
      <c r="K375" s="420"/>
      <c r="L375" s="420"/>
      <c r="M375" s="420"/>
      <c r="N375" s="420"/>
      <c r="O375" s="420"/>
      <c r="P375" s="420"/>
      <c r="Q375" s="420"/>
      <c r="R375" s="420"/>
      <c r="S375" s="420"/>
      <c r="T375" s="420"/>
      <c r="U375" s="420"/>
      <c r="V375" s="420"/>
      <c r="W375" s="420"/>
      <c r="X375" s="420"/>
      <c r="Y375" s="420"/>
      <c r="Z375" s="420"/>
      <c r="AA375" s="420"/>
      <c r="AB375" s="420"/>
      <c r="AC375" s="420"/>
    </row>
    <row r="376" spans="2:29">
      <c r="B376" s="420"/>
      <c r="C376" s="420"/>
      <c r="D376" s="420"/>
      <c r="E376" s="420"/>
      <c r="F376" s="421"/>
      <c r="G376" s="421"/>
      <c r="H376" s="420"/>
      <c r="I376" s="420"/>
      <c r="J376" s="420"/>
      <c r="K376" s="420"/>
      <c r="L376" s="420"/>
      <c r="M376" s="420"/>
      <c r="N376" s="420"/>
      <c r="O376" s="420"/>
      <c r="P376" s="420"/>
      <c r="Q376" s="420"/>
      <c r="R376" s="420"/>
      <c r="S376" s="420"/>
      <c r="T376" s="420"/>
      <c r="U376" s="420"/>
      <c r="V376" s="420"/>
      <c r="W376" s="420"/>
      <c r="X376" s="420"/>
      <c r="Y376" s="420"/>
      <c r="Z376" s="420"/>
      <c r="AA376" s="420"/>
      <c r="AB376" s="420"/>
      <c r="AC376" s="420"/>
    </row>
    <row r="377" spans="2:29">
      <c r="B377" s="420"/>
      <c r="C377" s="420"/>
      <c r="D377" s="420"/>
      <c r="E377" s="420"/>
      <c r="F377" s="421"/>
      <c r="G377" s="421"/>
      <c r="H377" s="420"/>
      <c r="I377" s="420"/>
      <c r="J377" s="420"/>
      <c r="K377" s="420"/>
      <c r="L377" s="420"/>
      <c r="M377" s="420"/>
      <c r="N377" s="420"/>
      <c r="O377" s="420"/>
      <c r="P377" s="420"/>
      <c r="Q377" s="420"/>
      <c r="R377" s="420"/>
      <c r="S377" s="420"/>
      <c r="T377" s="420"/>
      <c r="U377" s="420"/>
      <c r="V377" s="420"/>
      <c r="W377" s="420"/>
      <c r="X377" s="420"/>
      <c r="Y377" s="420"/>
      <c r="Z377" s="420"/>
      <c r="AA377" s="420"/>
      <c r="AB377" s="420"/>
      <c r="AC377" s="420"/>
    </row>
    <row r="378" spans="2:29">
      <c r="B378" s="420"/>
      <c r="C378" s="420"/>
      <c r="D378" s="420"/>
      <c r="E378" s="420"/>
      <c r="F378" s="421"/>
      <c r="G378" s="421"/>
      <c r="H378" s="420"/>
      <c r="I378" s="420"/>
      <c r="J378" s="420"/>
      <c r="K378" s="420"/>
      <c r="L378" s="420"/>
      <c r="M378" s="420"/>
      <c r="N378" s="420"/>
      <c r="O378" s="420"/>
      <c r="P378" s="420"/>
      <c r="Q378" s="420"/>
      <c r="R378" s="420"/>
      <c r="S378" s="420"/>
      <c r="T378" s="420"/>
      <c r="U378" s="420"/>
      <c r="V378" s="420"/>
      <c r="W378" s="420"/>
      <c r="X378" s="420"/>
      <c r="Y378" s="420"/>
      <c r="Z378" s="420"/>
      <c r="AA378" s="420"/>
      <c r="AB378" s="420"/>
      <c r="AC378" s="420"/>
    </row>
    <row r="379" spans="2:29">
      <c r="B379" s="420"/>
      <c r="C379" s="420"/>
      <c r="D379" s="420"/>
      <c r="E379" s="420"/>
      <c r="F379" s="421"/>
      <c r="G379" s="421"/>
      <c r="H379" s="420"/>
      <c r="I379" s="420"/>
      <c r="J379" s="420"/>
      <c r="K379" s="420"/>
      <c r="L379" s="420"/>
      <c r="M379" s="420"/>
      <c r="N379" s="420"/>
      <c r="O379" s="420"/>
      <c r="P379" s="420"/>
      <c r="Q379" s="420"/>
      <c r="R379" s="420"/>
      <c r="S379" s="420"/>
      <c r="T379" s="420"/>
      <c r="U379" s="420"/>
      <c r="V379" s="420"/>
      <c r="W379" s="420"/>
      <c r="X379" s="420"/>
      <c r="Y379" s="420"/>
      <c r="Z379" s="420"/>
      <c r="AA379" s="420"/>
      <c r="AB379" s="420"/>
      <c r="AC379" s="420"/>
    </row>
    <row r="380" spans="2:29">
      <c r="B380" s="420"/>
      <c r="C380" s="420"/>
      <c r="D380" s="420"/>
      <c r="E380" s="420"/>
      <c r="F380" s="421"/>
      <c r="G380" s="421"/>
      <c r="H380" s="420"/>
      <c r="I380" s="420"/>
      <c r="J380" s="420"/>
      <c r="K380" s="420"/>
      <c r="L380" s="420"/>
      <c r="M380" s="420"/>
      <c r="N380" s="420"/>
      <c r="O380" s="420"/>
      <c r="P380" s="420"/>
      <c r="Q380" s="420"/>
      <c r="R380" s="420"/>
      <c r="S380" s="420"/>
      <c r="T380" s="420"/>
      <c r="U380" s="420"/>
      <c r="V380" s="420"/>
      <c r="W380" s="420"/>
      <c r="X380" s="420"/>
      <c r="Y380" s="420"/>
      <c r="Z380" s="420"/>
      <c r="AA380" s="420"/>
      <c r="AB380" s="420"/>
      <c r="AC380" s="420"/>
    </row>
    <row r="381" spans="2:29">
      <c r="B381" s="420"/>
      <c r="C381" s="420"/>
      <c r="D381" s="420"/>
      <c r="E381" s="420"/>
      <c r="F381" s="421"/>
      <c r="G381" s="421"/>
      <c r="H381" s="420"/>
      <c r="I381" s="420"/>
      <c r="J381" s="420"/>
      <c r="K381" s="420"/>
      <c r="L381" s="420"/>
      <c r="M381" s="420"/>
      <c r="N381" s="420"/>
      <c r="O381" s="420"/>
      <c r="P381" s="420"/>
      <c r="Q381" s="420"/>
      <c r="R381" s="420"/>
      <c r="S381" s="420"/>
      <c r="T381" s="420"/>
      <c r="U381" s="420"/>
      <c r="V381" s="420"/>
      <c r="W381" s="420"/>
      <c r="X381" s="420"/>
      <c r="Y381" s="420"/>
      <c r="Z381" s="420"/>
      <c r="AA381" s="420"/>
      <c r="AB381" s="420"/>
      <c r="AC381" s="420"/>
    </row>
    <row r="382" spans="2:29">
      <c r="B382" s="420"/>
      <c r="C382" s="420"/>
      <c r="D382" s="420"/>
      <c r="E382" s="420"/>
      <c r="F382" s="421"/>
      <c r="G382" s="421"/>
      <c r="H382" s="420"/>
      <c r="I382" s="420"/>
      <c r="J382" s="420"/>
      <c r="K382" s="420"/>
      <c r="L382" s="420"/>
      <c r="M382" s="420"/>
      <c r="N382" s="420"/>
      <c r="O382" s="420"/>
      <c r="P382" s="420"/>
      <c r="Q382" s="420"/>
      <c r="R382" s="420"/>
      <c r="S382" s="420"/>
      <c r="T382" s="420"/>
      <c r="U382" s="420"/>
      <c r="V382" s="420"/>
      <c r="W382" s="420"/>
      <c r="X382" s="420"/>
      <c r="Y382" s="420"/>
      <c r="Z382" s="420"/>
      <c r="AA382" s="420"/>
      <c r="AB382" s="420"/>
      <c r="AC382" s="420"/>
    </row>
    <row r="383" spans="2:29">
      <c r="B383" s="420"/>
      <c r="C383" s="420"/>
      <c r="D383" s="420"/>
      <c r="E383" s="420"/>
      <c r="F383" s="421"/>
      <c r="G383" s="421"/>
      <c r="H383" s="420"/>
      <c r="I383" s="420"/>
      <c r="J383" s="420"/>
      <c r="K383" s="420"/>
      <c r="L383" s="420"/>
      <c r="M383" s="420"/>
      <c r="N383" s="420"/>
      <c r="O383" s="420"/>
      <c r="P383" s="420"/>
      <c r="Q383" s="420"/>
      <c r="R383" s="420"/>
      <c r="S383" s="420"/>
      <c r="T383" s="420"/>
      <c r="U383" s="420"/>
      <c r="V383" s="420"/>
      <c r="W383" s="420"/>
      <c r="X383" s="420"/>
      <c r="Y383" s="420"/>
      <c r="Z383" s="420"/>
      <c r="AA383" s="420"/>
      <c r="AB383" s="420"/>
      <c r="AC383" s="420"/>
    </row>
    <row r="384" spans="2:29">
      <c r="B384" s="420"/>
      <c r="C384" s="420"/>
      <c r="D384" s="420"/>
      <c r="E384" s="420"/>
      <c r="F384" s="421"/>
      <c r="G384" s="421"/>
      <c r="H384" s="420"/>
      <c r="I384" s="420"/>
      <c r="J384" s="420"/>
      <c r="K384" s="420"/>
      <c r="L384" s="420"/>
      <c r="M384" s="420"/>
      <c r="N384" s="420"/>
      <c r="O384" s="420"/>
      <c r="P384" s="420"/>
      <c r="Q384" s="420"/>
      <c r="R384" s="420"/>
      <c r="S384" s="420"/>
      <c r="T384" s="420"/>
      <c r="U384" s="420"/>
      <c r="V384" s="420"/>
      <c r="W384" s="420"/>
      <c r="X384" s="420"/>
      <c r="Y384" s="420"/>
      <c r="Z384" s="420"/>
      <c r="AA384" s="420"/>
      <c r="AB384" s="420"/>
      <c r="AC384" s="420"/>
    </row>
    <row r="385" spans="2:29">
      <c r="B385" s="420"/>
      <c r="C385" s="420"/>
      <c r="D385" s="420"/>
      <c r="E385" s="420"/>
      <c r="F385" s="421"/>
      <c r="G385" s="421"/>
      <c r="H385" s="420"/>
      <c r="I385" s="420"/>
      <c r="J385" s="420"/>
      <c r="K385" s="420"/>
      <c r="L385" s="420"/>
      <c r="M385" s="420"/>
      <c r="N385" s="420"/>
      <c r="O385" s="420"/>
      <c r="P385" s="420"/>
      <c r="Q385" s="420"/>
      <c r="R385" s="420"/>
      <c r="S385" s="420"/>
      <c r="T385" s="420"/>
      <c r="U385" s="420"/>
      <c r="V385" s="420"/>
      <c r="W385" s="420"/>
      <c r="X385" s="420"/>
      <c r="Y385" s="420"/>
      <c r="Z385" s="420"/>
      <c r="AA385" s="420"/>
      <c r="AB385" s="420"/>
      <c r="AC385" s="420"/>
    </row>
    <row r="386" spans="2:29">
      <c r="B386" s="420"/>
      <c r="C386" s="420"/>
      <c r="D386" s="420"/>
      <c r="E386" s="420"/>
      <c r="F386" s="421"/>
      <c r="G386" s="421"/>
      <c r="H386" s="420"/>
      <c r="I386" s="420"/>
      <c r="J386" s="420"/>
      <c r="K386" s="420"/>
      <c r="L386" s="420"/>
      <c r="M386" s="420"/>
      <c r="N386" s="420"/>
      <c r="O386" s="420"/>
      <c r="P386" s="420"/>
      <c r="Q386" s="420"/>
      <c r="R386" s="420"/>
      <c r="S386" s="420"/>
      <c r="T386" s="420"/>
      <c r="U386" s="420"/>
      <c r="V386" s="420"/>
      <c r="W386" s="420"/>
      <c r="X386" s="420"/>
      <c r="Y386" s="420"/>
      <c r="Z386" s="420"/>
      <c r="AA386" s="420"/>
      <c r="AB386" s="420"/>
      <c r="AC386" s="420"/>
    </row>
    <row r="387" spans="2:29">
      <c r="B387" s="420"/>
      <c r="C387" s="420"/>
      <c r="D387" s="420"/>
      <c r="E387" s="420"/>
      <c r="F387" s="421"/>
      <c r="G387" s="421"/>
      <c r="H387" s="420"/>
      <c r="I387" s="420"/>
      <c r="J387" s="420"/>
      <c r="K387" s="420"/>
      <c r="L387" s="420"/>
      <c r="M387" s="420"/>
      <c r="N387" s="420"/>
      <c r="O387" s="420"/>
      <c r="P387" s="420"/>
      <c r="Q387" s="420"/>
      <c r="R387" s="420"/>
      <c r="S387" s="420"/>
      <c r="T387" s="420"/>
      <c r="U387" s="420"/>
      <c r="V387" s="420"/>
      <c r="W387" s="420"/>
      <c r="X387" s="420"/>
      <c r="Y387" s="420"/>
      <c r="Z387" s="420"/>
      <c r="AA387" s="420"/>
      <c r="AB387" s="420"/>
      <c r="AC387" s="420"/>
    </row>
    <row r="388" spans="2:29">
      <c r="B388" s="420"/>
      <c r="C388" s="420"/>
      <c r="D388" s="420"/>
      <c r="E388" s="420"/>
      <c r="F388" s="421"/>
      <c r="G388" s="421"/>
      <c r="H388" s="420"/>
      <c r="I388" s="420"/>
      <c r="J388" s="420"/>
      <c r="K388" s="420"/>
      <c r="L388" s="420"/>
      <c r="M388" s="420"/>
      <c r="N388" s="420"/>
      <c r="O388" s="420"/>
      <c r="P388" s="420"/>
      <c r="Q388" s="420"/>
      <c r="R388" s="420"/>
      <c r="S388" s="420"/>
      <c r="T388" s="420"/>
      <c r="U388" s="420"/>
      <c r="V388" s="420"/>
      <c r="W388" s="420"/>
      <c r="X388" s="420"/>
      <c r="Y388" s="420"/>
      <c r="Z388" s="420"/>
      <c r="AA388" s="420"/>
      <c r="AB388" s="420"/>
      <c r="AC388" s="420"/>
    </row>
    <row r="389" spans="2:29">
      <c r="B389" s="420"/>
      <c r="C389" s="420"/>
      <c r="D389" s="420"/>
      <c r="E389" s="420"/>
      <c r="F389" s="421"/>
      <c r="G389" s="421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  <c r="AA389" s="420"/>
      <c r="AB389" s="420"/>
      <c r="AC389" s="420"/>
    </row>
    <row r="390" spans="2:29">
      <c r="B390" s="420"/>
      <c r="C390" s="420"/>
      <c r="D390" s="420"/>
      <c r="E390" s="420"/>
      <c r="F390" s="421"/>
      <c r="G390" s="421"/>
      <c r="H390" s="420"/>
      <c r="I390" s="420"/>
      <c r="J390" s="420"/>
      <c r="K390" s="420"/>
      <c r="L390" s="420"/>
      <c r="M390" s="420"/>
      <c r="N390" s="420"/>
      <c r="O390" s="420"/>
      <c r="P390" s="420"/>
      <c r="Q390" s="420"/>
      <c r="R390" s="420"/>
      <c r="S390" s="420"/>
      <c r="T390" s="420"/>
      <c r="U390" s="420"/>
      <c r="V390" s="420"/>
      <c r="W390" s="420"/>
      <c r="X390" s="420"/>
      <c r="Y390" s="420"/>
      <c r="Z390" s="420"/>
      <c r="AA390" s="420"/>
      <c r="AB390" s="420"/>
      <c r="AC390" s="420"/>
    </row>
    <row r="391" spans="2:29">
      <c r="B391" s="420"/>
      <c r="C391" s="420"/>
      <c r="D391" s="420"/>
      <c r="E391" s="420"/>
      <c r="F391" s="421"/>
      <c r="G391" s="421"/>
      <c r="H391" s="420"/>
      <c r="I391" s="420"/>
      <c r="J391" s="420"/>
      <c r="K391" s="420"/>
      <c r="L391" s="420"/>
      <c r="M391" s="420"/>
      <c r="N391" s="420"/>
      <c r="O391" s="420"/>
      <c r="P391" s="420"/>
      <c r="Q391" s="420"/>
      <c r="R391" s="420"/>
      <c r="S391" s="420"/>
      <c r="T391" s="420"/>
      <c r="U391" s="420"/>
      <c r="V391" s="420"/>
      <c r="W391" s="420"/>
      <c r="X391" s="420"/>
      <c r="Y391" s="420"/>
      <c r="Z391" s="420"/>
      <c r="AA391" s="420"/>
      <c r="AB391" s="420"/>
      <c r="AC391" s="420"/>
    </row>
    <row r="392" spans="2:29">
      <c r="B392" s="420"/>
      <c r="C392" s="420"/>
      <c r="D392" s="420"/>
      <c r="E392" s="420"/>
      <c r="F392" s="421"/>
      <c r="G392" s="421"/>
      <c r="H392" s="420"/>
      <c r="I392" s="420"/>
      <c r="J392" s="420"/>
      <c r="K392" s="420"/>
      <c r="L392" s="420"/>
      <c r="M392" s="420"/>
      <c r="N392" s="420"/>
      <c r="O392" s="420"/>
      <c r="P392" s="420"/>
      <c r="Q392" s="420"/>
      <c r="R392" s="420"/>
      <c r="S392" s="420"/>
      <c r="T392" s="420"/>
      <c r="U392" s="420"/>
      <c r="V392" s="420"/>
      <c r="W392" s="420"/>
      <c r="X392" s="420"/>
      <c r="Y392" s="420"/>
      <c r="Z392" s="420"/>
      <c r="AA392" s="420"/>
      <c r="AB392" s="420"/>
      <c r="AC392" s="420"/>
    </row>
    <row r="393" spans="2:29">
      <c r="B393" s="420"/>
      <c r="C393" s="420"/>
      <c r="D393" s="420"/>
      <c r="E393" s="420"/>
      <c r="F393" s="421"/>
      <c r="G393" s="421"/>
      <c r="H393" s="420"/>
      <c r="I393" s="420"/>
      <c r="J393" s="420"/>
      <c r="K393" s="420"/>
      <c r="L393" s="420"/>
      <c r="M393" s="420"/>
      <c r="N393" s="420"/>
      <c r="O393" s="420"/>
      <c r="P393" s="420"/>
      <c r="Q393" s="420"/>
      <c r="R393" s="420"/>
      <c r="S393" s="420"/>
      <c r="T393" s="420"/>
      <c r="U393" s="420"/>
      <c r="V393" s="420"/>
      <c r="W393" s="420"/>
      <c r="X393" s="420"/>
      <c r="Y393" s="420"/>
      <c r="Z393" s="420"/>
      <c r="AA393" s="420"/>
      <c r="AB393" s="420"/>
      <c r="AC393" s="420"/>
    </row>
    <row r="394" spans="2:29">
      <c r="B394" s="420"/>
      <c r="C394" s="420"/>
      <c r="D394" s="420"/>
      <c r="E394" s="420"/>
      <c r="F394" s="421"/>
      <c r="G394" s="421"/>
      <c r="H394" s="420"/>
      <c r="I394" s="420"/>
      <c r="J394" s="420"/>
      <c r="K394" s="420"/>
      <c r="L394" s="420"/>
      <c r="M394" s="420"/>
      <c r="N394" s="420"/>
      <c r="O394" s="420"/>
      <c r="P394" s="420"/>
      <c r="Q394" s="420"/>
      <c r="R394" s="420"/>
      <c r="S394" s="420"/>
      <c r="T394" s="420"/>
      <c r="U394" s="420"/>
      <c r="V394" s="420"/>
      <c r="W394" s="420"/>
      <c r="X394" s="420"/>
      <c r="Y394" s="420"/>
      <c r="Z394" s="420"/>
      <c r="AA394" s="420"/>
      <c r="AB394" s="420"/>
      <c r="AC394" s="420"/>
    </row>
    <row r="395" spans="2:29">
      <c r="B395" s="420"/>
      <c r="C395" s="420"/>
      <c r="D395" s="420"/>
      <c r="E395" s="420"/>
      <c r="F395" s="421"/>
      <c r="G395" s="421"/>
      <c r="H395" s="420"/>
      <c r="I395" s="420"/>
      <c r="J395" s="420"/>
      <c r="K395" s="420"/>
      <c r="L395" s="420"/>
      <c r="M395" s="420"/>
      <c r="N395" s="420"/>
      <c r="O395" s="420"/>
      <c r="P395" s="420"/>
      <c r="Q395" s="420"/>
      <c r="R395" s="420"/>
      <c r="S395" s="420"/>
      <c r="T395" s="420"/>
      <c r="U395" s="420"/>
      <c r="V395" s="420"/>
      <c r="W395" s="420"/>
      <c r="X395" s="420"/>
      <c r="Y395" s="420"/>
      <c r="Z395" s="420"/>
      <c r="AA395" s="420"/>
      <c r="AB395" s="420"/>
      <c r="AC395" s="420"/>
    </row>
    <row r="396" spans="2:29">
      <c r="B396" s="420"/>
      <c r="C396" s="420"/>
      <c r="D396" s="420"/>
      <c r="E396" s="420"/>
      <c r="F396" s="421"/>
      <c r="G396" s="421"/>
      <c r="H396" s="420"/>
      <c r="I396" s="420"/>
      <c r="J396" s="420"/>
      <c r="K396" s="420"/>
      <c r="L396" s="420"/>
      <c r="M396" s="420"/>
      <c r="N396" s="420"/>
      <c r="O396" s="420"/>
      <c r="P396" s="420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  <c r="AA396" s="420"/>
      <c r="AB396" s="420"/>
      <c r="AC396" s="420"/>
    </row>
    <row r="397" spans="2:29">
      <c r="B397" s="420"/>
      <c r="C397" s="420"/>
      <c r="D397" s="420"/>
      <c r="E397" s="420"/>
      <c r="F397" s="421"/>
      <c r="G397" s="421"/>
      <c r="H397" s="420"/>
      <c r="I397" s="420"/>
      <c r="J397" s="420"/>
      <c r="K397" s="420"/>
      <c r="L397" s="420"/>
      <c r="M397" s="420"/>
      <c r="N397" s="420"/>
      <c r="O397" s="420"/>
      <c r="P397" s="420"/>
      <c r="Q397" s="420"/>
      <c r="R397" s="420"/>
      <c r="S397" s="420"/>
      <c r="T397" s="420"/>
      <c r="U397" s="420"/>
      <c r="V397" s="420"/>
      <c r="W397" s="420"/>
      <c r="X397" s="420"/>
      <c r="Y397" s="420"/>
      <c r="Z397" s="420"/>
      <c r="AA397" s="420"/>
      <c r="AB397" s="420"/>
      <c r="AC397" s="420"/>
    </row>
    <row r="398" spans="2:29">
      <c r="B398" s="420"/>
      <c r="C398" s="420"/>
      <c r="D398" s="420"/>
      <c r="E398" s="420"/>
      <c r="F398" s="421"/>
      <c r="G398" s="421"/>
      <c r="H398" s="420"/>
      <c r="I398" s="420"/>
      <c r="J398" s="420"/>
      <c r="K398" s="420"/>
      <c r="L398" s="420"/>
      <c r="M398" s="420"/>
      <c r="N398" s="420"/>
      <c r="O398" s="420"/>
      <c r="P398" s="420"/>
      <c r="Q398" s="420"/>
      <c r="R398" s="420"/>
      <c r="S398" s="420"/>
      <c r="T398" s="420"/>
      <c r="U398" s="420"/>
      <c r="V398" s="420"/>
      <c r="W398" s="420"/>
      <c r="X398" s="420"/>
      <c r="Y398" s="420"/>
      <c r="Z398" s="420"/>
      <c r="AA398" s="420"/>
      <c r="AB398" s="420"/>
      <c r="AC398" s="420"/>
    </row>
    <row r="399" spans="2:29">
      <c r="B399" s="420"/>
      <c r="C399" s="420"/>
      <c r="D399" s="420"/>
      <c r="E399" s="420"/>
      <c r="F399" s="421"/>
      <c r="G399" s="421"/>
      <c r="H399" s="420"/>
      <c r="I399" s="420"/>
      <c r="J399" s="420"/>
      <c r="K399" s="420"/>
      <c r="L399" s="420"/>
      <c r="M399" s="420"/>
      <c r="N399" s="420"/>
      <c r="O399" s="420"/>
      <c r="P399" s="420"/>
      <c r="Q399" s="420"/>
      <c r="R399" s="420"/>
      <c r="S399" s="420"/>
      <c r="T399" s="420"/>
      <c r="U399" s="420"/>
      <c r="V399" s="420"/>
      <c r="W399" s="420"/>
      <c r="X399" s="420"/>
      <c r="Y399" s="420"/>
      <c r="Z399" s="420"/>
      <c r="AA399" s="420"/>
      <c r="AB399" s="420"/>
      <c r="AC399" s="420"/>
    </row>
    <row r="400" spans="2:29">
      <c r="B400" s="420"/>
      <c r="C400" s="420"/>
      <c r="D400" s="420"/>
      <c r="E400" s="420"/>
      <c r="F400" s="421"/>
      <c r="G400" s="421"/>
      <c r="H400" s="420"/>
      <c r="I400" s="420"/>
      <c r="J400" s="420"/>
      <c r="K400" s="420"/>
      <c r="L400" s="420"/>
      <c r="M400" s="420"/>
      <c r="N400" s="420"/>
      <c r="O400" s="420"/>
      <c r="P400" s="420"/>
      <c r="Q400" s="420"/>
      <c r="R400" s="420"/>
      <c r="S400" s="420"/>
      <c r="T400" s="420"/>
      <c r="U400" s="420"/>
      <c r="V400" s="420"/>
      <c r="W400" s="420"/>
      <c r="X400" s="420"/>
      <c r="Y400" s="420"/>
      <c r="Z400" s="420"/>
      <c r="AA400" s="420"/>
      <c r="AB400" s="420"/>
      <c r="AC400" s="420"/>
    </row>
    <row r="401" spans="2:29">
      <c r="B401" s="420"/>
      <c r="C401" s="420"/>
      <c r="D401" s="420"/>
      <c r="E401" s="420"/>
      <c r="F401" s="421"/>
      <c r="G401" s="421"/>
      <c r="H401" s="420"/>
      <c r="I401" s="420"/>
      <c r="J401" s="420"/>
      <c r="K401" s="420"/>
      <c r="L401" s="420"/>
      <c r="M401" s="420"/>
      <c r="N401" s="420"/>
      <c r="O401" s="420"/>
      <c r="P401" s="420"/>
      <c r="Q401" s="420"/>
      <c r="R401" s="420"/>
      <c r="S401" s="420"/>
      <c r="T401" s="420"/>
      <c r="U401" s="420"/>
      <c r="V401" s="420"/>
      <c r="W401" s="420"/>
      <c r="X401" s="420"/>
      <c r="Y401" s="420"/>
      <c r="Z401" s="420"/>
      <c r="AA401" s="420"/>
      <c r="AB401" s="420"/>
      <c r="AC401" s="420"/>
    </row>
    <row r="402" spans="2:29">
      <c r="B402" s="420"/>
      <c r="C402" s="420"/>
      <c r="D402" s="420"/>
      <c r="E402" s="420"/>
      <c r="F402" s="421"/>
      <c r="G402" s="421"/>
      <c r="H402" s="420"/>
      <c r="I402" s="420"/>
      <c r="J402" s="420"/>
      <c r="K402" s="420"/>
      <c r="L402" s="420"/>
      <c r="M402" s="420"/>
      <c r="N402" s="420"/>
      <c r="O402" s="420"/>
      <c r="P402" s="420"/>
      <c r="Q402" s="420"/>
      <c r="R402" s="420"/>
      <c r="S402" s="420"/>
      <c r="T402" s="420"/>
      <c r="U402" s="420"/>
      <c r="V402" s="420"/>
      <c r="W402" s="420"/>
      <c r="X402" s="420"/>
      <c r="Y402" s="420"/>
      <c r="Z402" s="420"/>
      <c r="AA402" s="420"/>
      <c r="AB402" s="420"/>
      <c r="AC402" s="420"/>
    </row>
    <row r="403" spans="2:29">
      <c r="B403" s="420"/>
      <c r="C403" s="420"/>
      <c r="D403" s="420"/>
      <c r="E403" s="420"/>
      <c r="F403" s="421"/>
      <c r="G403" s="421"/>
      <c r="H403" s="420"/>
      <c r="I403" s="420"/>
      <c r="J403" s="420"/>
      <c r="K403" s="420"/>
      <c r="L403" s="420"/>
      <c r="M403" s="420"/>
      <c r="N403" s="420"/>
      <c r="O403" s="420"/>
      <c r="P403" s="420"/>
      <c r="Q403" s="420"/>
      <c r="R403" s="420"/>
      <c r="S403" s="420"/>
      <c r="T403" s="420"/>
      <c r="U403" s="420"/>
      <c r="V403" s="420"/>
      <c r="W403" s="420"/>
      <c r="X403" s="420"/>
      <c r="Y403" s="420"/>
      <c r="Z403" s="420"/>
      <c r="AA403" s="420"/>
      <c r="AB403" s="420"/>
      <c r="AC403" s="420"/>
    </row>
    <row r="404" spans="2:29">
      <c r="B404" s="420"/>
      <c r="C404" s="420"/>
      <c r="D404" s="420"/>
      <c r="E404" s="420"/>
      <c r="F404" s="421"/>
      <c r="G404" s="421"/>
      <c r="H404" s="420"/>
      <c r="I404" s="420"/>
      <c r="J404" s="420"/>
      <c r="K404" s="420"/>
      <c r="L404" s="420"/>
      <c r="M404" s="420"/>
      <c r="N404" s="420"/>
      <c r="O404" s="420"/>
      <c r="P404" s="420"/>
      <c r="Q404" s="420"/>
      <c r="R404" s="420"/>
      <c r="S404" s="420"/>
      <c r="T404" s="420"/>
      <c r="U404" s="420"/>
      <c r="V404" s="420"/>
      <c r="W404" s="420"/>
      <c r="X404" s="420"/>
      <c r="Y404" s="420"/>
      <c r="Z404" s="420"/>
      <c r="AA404" s="420"/>
      <c r="AB404" s="420"/>
      <c r="AC404" s="420"/>
    </row>
    <row r="405" spans="2:29">
      <c r="B405" s="420"/>
      <c r="C405" s="420"/>
      <c r="D405" s="420"/>
      <c r="E405" s="420"/>
      <c r="F405" s="421"/>
      <c r="G405" s="421"/>
      <c r="H405" s="420"/>
      <c r="I405" s="420"/>
      <c r="J405" s="420"/>
      <c r="K405" s="420"/>
      <c r="L405" s="420"/>
      <c r="M405" s="420"/>
      <c r="N405" s="420"/>
      <c r="O405" s="420"/>
      <c r="P405" s="420"/>
      <c r="Q405" s="420"/>
      <c r="R405" s="420"/>
      <c r="S405" s="420"/>
      <c r="T405" s="420"/>
      <c r="U405" s="420"/>
      <c r="V405" s="420"/>
      <c r="W405" s="420"/>
      <c r="X405" s="420"/>
      <c r="Y405" s="420"/>
      <c r="Z405" s="420"/>
      <c r="AA405" s="420"/>
      <c r="AB405" s="420"/>
      <c r="AC405" s="420"/>
    </row>
    <row r="406" spans="2:29">
      <c r="B406" s="420"/>
      <c r="C406" s="420"/>
      <c r="D406" s="420"/>
      <c r="E406" s="420"/>
      <c r="F406" s="421"/>
      <c r="G406" s="421"/>
      <c r="H406" s="420"/>
      <c r="I406" s="420"/>
      <c r="J406" s="420"/>
      <c r="K406" s="420"/>
      <c r="L406" s="420"/>
      <c r="M406" s="420"/>
      <c r="N406" s="420"/>
      <c r="O406" s="420"/>
      <c r="P406" s="420"/>
      <c r="Q406" s="420"/>
      <c r="R406" s="420"/>
      <c r="S406" s="420"/>
      <c r="T406" s="420"/>
      <c r="U406" s="420"/>
      <c r="V406" s="420"/>
      <c r="W406" s="420"/>
      <c r="X406" s="420"/>
      <c r="Y406" s="420"/>
      <c r="Z406" s="420"/>
      <c r="AA406" s="420"/>
      <c r="AB406" s="420"/>
      <c r="AC406" s="420"/>
    </row>
    <row r="407" spans="2:29">
      <c r="B407" s="420"/>
      <c r="C407" s="420"/>
      <c r="D407" s="420"/>
      <c r="E407" s="420"/>
      <c r="F407" s="421"/>
      <c r="G407" s="421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420"/>
      <c r="T407" s="420"/>
      <c r="U407" s="420"/>
      <c r="V407" s="420"/>
      <c r="W407" s="420"/>
      <c r="X407" s="420"/>
      <c r="Y407" s="420"/>
      <c r="Z407" s="420"/>
      <c r="AA407" s="420"/>
      <c r="AB407" s="420"/>
      <c r="AC407" s="420"/>
    </row>
    <row r="408" spans="2:29">
      <c r="B408" s="420"/>
      <c r="C408" s="420"/>
      <c r="D408" s="420"/>
      <c r="E408" s="420"/>
      <c r="F408" s="421"/>
      <c r="G408" s="421"/>
      <c r="H408" s="420"/>
      <c r="I408" s="420"/>
      <c r="J408" s="420"/>
      <c r="K408" s="420"/>
      <c r="L408" s="420"/>
      <c r="M408" s="420"/>
      <c r="N408" s="420"/>
      <c r="O408" s="420"/>
      <c r="P408" s="420"/>
      <c r="Q408" s="420"/>
      <c r="R408" s="420"/>
      <c r="S408" s="420"/>
      <c r="T408" s="420"/>
      <c r="U408" s="420"/>
      <c r="V408" s="420"/>
      <c r="W408" s="420"/>
      <c r="X408" s="420"/>
      <c r="Y408" s="420"/>
      <c r="Z408" s="420"/>
      <c r="AA408" s="420"/>
      <c r="AB408" s="420"/>
      <c r="AC408" s="420"/>
    </row>
    <row r="409" spans="2:29">
      <c r="B409" s="420"/>
      <c r="C409" s="420"/>
      <c r="D409" s="420"/>
      <c r="E409" s="420"/>
      <c r="F409" s="421"/>
      <c r="G409" s="421"/>
      <c r="H409" s="420"/>
      <c r="I409" s="420"/>
      <c r="J409" s="420"/>
      <c r="K409" s="420"/>
      <c r="L409" s="420"/>
      <c r="M409" s="420"/>
      <c r="N409" s="420"/>
      <c r="O409" s="420"/>
      <c r="P409" s="420"/>
      <c r="Q409" s="420"/>
      <c r="R409" s="420"/>
      <c r="S409" s="420"/>
      <c r="T409" s="420"/>
      <c r="U409" s="420"/>
      <c r="V409" s="420"/>
      <c r="W409" s="420"/>
      <c r="X409" s="420"/>
      <c r="Y409" s="420"/>
      <c r="Z409" s="420"/>
      <c r="AA409" s="420"/>
      <c r="AB409" s="420"/>
      <c r="AC409" s="420"/>
    </row>
    <row r="410" spans="2:29">
      <c r="B410" s="420"/>
      <c r="C410" s="420"/>
      <c r="D410" s="420"/>
      <c r="E410" s="420"/>
      <c r="F410" s="421"/>
      <c r="G410" s="421"/>
      <c r="H410" s="420"/>
      <c r="I410" s="420"/>
      <c r="J410" s="420"/>
      <c r="K410" s="420"/>
      <c r="L410" s="420"/>
      <c r="M410" s="420"/>
      <c r="N410" s="420"/>
      <c r="O410" s="420"/>
      <c r="P410" s="420"/>
      <c r="Q410" s="420"/>
      <c r="R410" s="420"/>
      <c r="S410" s="420"/>
      <c r="T410" s="420"/>
      <c r="U410" s="420"/>
      <c r="V410" s="420"/>
      <c r="W410" s="420"/>
      <c r="X410" s="420"/>
      <c r="Y410" s="420"/>
      <c r="Z410" s="420"/>
      <c r="AA410" s="420"/>
      <c r="AB410" s="420"/>
      <c r="AC410" s="420"/>
    </row>
    <row r="411" spans="2:29">
      <c r="B411" s="420"/>
      <c r="C411" s="420"/>
      <c r="D411" s="420"/>
      <c r="E411" s="420"/>
      <c r="F411" s="421"/>
      <c r="G411" s="421"/>
      <c r="H411" s="420"/>
      <c r="I411" s="420"/>
      <c r="J411" s="420"/>
      <c r="K411" s="420"/>
      <c r="L411" s="420"/>
      <c r="M411" s="420"/>
      <c r="N411" s="420"/>
      <c r="O411" s="420"/>
      <c r="P411" s="420"/>
      <c r="Q411" s="420"/>
      <c r="R411" s="420"/>
      <c r="S411" s="420"/>
      <c r="T411" s="420"/>
      <c r="U411" s="420"/>
      <c r="V411" s="420"/>
      <c r="W411" s="420"/>
      <c r="X411" s="420"/>
      <c r="Y411" s="420"/>
      <c r="Z411" s="420"/>
      <c r="AA411" s="420"/>
      <c r="AB411" s="420"/>
      <c r="AC411" s="420"/>
    </row>
    <row r="412" spans="2:29">
      <c r="B412" s="420"/>
      <c r="C412" s="420"/>
      <c r="D412" s="420"/>
      <c r="E412" s="420"/>
      <c r="F412" s="421"/>
      <c r="G412" s="421"/>
      <c r="H412" s="420"/>
      <c r="I412" s="420"/>
      <c r="J412" s="420"/>
      <c r="K412" s="420"/>
      <c r="L412" s="420"/>
      <c r="M412" s="420"/>
      <c r="N412" s="420"/>
      <c r="O412" s="420"/>
      <c r="P412" s="420"/>
      <c r="Q412" s="420"/>
      <c r="R412" s="420"/>
      <c r="S412" s="420"/>
      <c r="T412" s="420"/>
      <c r="U412" s="420"/>
      <c r="V412" s="420"/>
      <c r="W412" s="420"/>
      <c r="X412" s="420"/>
      <c r="Y412" s="420"/>
      <c r="Z412" s="420"/>
      <c r="AA412" s="420"/>
      <c r="AB412" s="420"/>
      <c r="AC412" s="420"/>
    </row>
    <row r="413" spans="2:29">
      <c r="B413" s="420"/>
      <c r="C413" s="420"/>
      <c r="D413" s="420"/>
      <c r="E413" s="420"/>
      <c r="F413" s="421"/>
      <c r="G413" s="421"/>
      <c r="H413" s="420"/>
      <c r="I413" s="420"/>
      <c r="J413" s="420"/>
      <c r="K413" s="420"/>
      <c r="L413" s="420"/>
      <c r="M413" s="420"/>
      <c r="N413" s="420"/>
      <c r="O413" s="420"/>
      <c r="P413" s="420"/>
      <c r="Q413" s="420"/>
      <c r="R413" s="420"/>
      <c r="S413" s="420"/>
      <c r="T413" s="420"/>
      <c r="U413" s="420"/>
      <c r="V413" s="420"/>
      <c r="W413" s="420"/>
      <c r="X413" s="420"/>
      <c r="Y413" s="420"/>
      <c r="Z413" s="420"/>
      <c r="AA413" s="420"/>
      <c r="AB413" s="420"/>
      <c r="AC413" s="420"/>
    </row>
    <row r="414" spans="2:29">
      <c r="B414" s="420"/>
      <c r="C414" s="420"/>
      <c r="D414" s="420"/>
      <c r="E414" s="420"/>
      <c r="F414" s="421"/>
      <c r="G414" s="421"/>
      <c r="H414" s="420"/>
      <c r="I414" s="420"/>
      <c r="J414" s="420"/>
      <c r="K414" s="420"/>
      <c r="L414" s="420"/>
      <c r="M414" s="420"/>
      <c r="N414" s="420"/>
      <c r="O414" s="420"/>
      <c r="P414" s="420"/>
      <c r="Q414" s="420"/>
      <c r="R414" s="420"/>
      <c r="S414" s="420"/>
      <c r="T414" s="420"/>
      <c r="U414" s="420"/>
      <c r="V414" s="420"/>
      <c r="W414" s="420"/>
      <c r="X414" s="420"/>
      <c r="Y414" s="420"/>
      <c r="Z414" s="420"/>
      <c r="AA414" s="420"/>
      <c r="AB414" s="420"/>
      <c r="AC414" s="420"/>
    </row>
    <row r="415" spans="2:29">
      <c r="B415" s="420"/>
      <c r="C415" s="420"/>
      <c r="D415" s="420"/>
      <c r="E415" s="420"/>
      <c r="F415" s="421"/>
      <c r="G415" s="421"/>
      <c r="H415" s="420"/>
      <c r="I415" s="420"/>
      <c r="J415" s="420"/>
      <c r="K415" s="420"/>
      <c r="L415" s="420"/>
      <c r="M415" s="420"/>
      <c r="N415" s="420"/>
      <c r="O415" s="420"/>
      <c r="P415" s="420"/>
      <c r="Q415" s="420"/>
      <c r="R415" s="420"/>
      <c r="S415" s="420"/>
      <c r="T415" s="420"/>
      <c r="U415" s="420"/>
      <c r="V415" s="420"/>
      <c r="W415" s="420"/>
      <c r="X415" s="420"/>
      <c r="Y415" s="420"/>
      <c r="Z415" s="420"/>
      <c r="AA415" s="420"/>
      <c r="AB415" s="420"/>
      <c r="AC415" s="420"/>
    </row>
    <row r="416" spans="2:29">
      <c r="B416" s="420"/>
      <c r="C416" s="420"/>
      <c r="D416" s="420"/>
      <c r="E416" s="420"/>
      <c r="F416" s="421"/>
      <c r="G416" s="421"/>
      <c r="H416" s="420"/>
      <c r="I416" s="420"/>
      <c r="J416" s="420"/>
      <c r="K416" s="420"/>
      <c r="L416" s="420"/>
      <c r="M416" s="420"/>
      <c r="N416" s="420"/>
      <c r="O416" s="420"/>
      <c r="P416" s="420"/>
      <c r="Q416" s="420"/>
      <c r="R416" s="420"/>
      <c r="S416" s="420"/>
      <c r="T416" s="420"/>
      <c r="U416" s="420"/>
      <c r="V416" s="420"/>
      <c r="W416" s="420"/>
      <c r="X416" s="420"/>
      <c r="Y416" s="420"/>
      <c r="Z416" s="420"/>
      <c r="AA416" s="420"/>
      <c r="AB416" s="420"/>
      <c r="AC416" s="420"/>
    </row>
    <row r="417" spans="2:29">
      <c r="B417" s="420"/>
      <c r="C417" s="420"/>
      <c r="D417" s="420"/>
      <c r="E417" s="420"/>
      <c r="F417" s="421"/>
      <c r="G417" s="421"/>
      <c r="H417" s="420"/>
      <c r="I417" s="420"/>
      <c r="J417" s="420"/>
      <c r="K417" s="420"/>
      <c r="L417" s="420"/>
      <c r="M417" s="420"/>
      <c r="N417" s="420"/>
      <c r="O417" s="420"/>
      <c r="P417" s="420"/>
      <c r="Q417" s="420"/>
      <c r="R417" s="420"/>
      <c r="S417" s="420"/>
      <c r="T417" s="420"/>
      <c r="U417" s="420"/>
      <c r="V417" s="420"/>
      <c r="W417" s="420"/>
      <c r="X417" s="420"/>
      <c r="Y417" s="420"/>
      <c r="Z417" s="420"/>
      <c r="AA417" s="420"/>
      <c r="AB417" s="420"/>
      <c r="AC417" s="420"/>
    </row>
    <row r="418" spans="2:29">
      <c r="B418" s="420"/>
      <c r="C418" s="420"/>
      <c r="D418" s="420"/>
      <c r="E418" s="420"/>
      <c r="F418" s="421"/>
      <c r="G418" s="421"/>
      <c r="H418" s="420"/>
      <c r="I418" s="420"/>
      <c r="J418" s="420"/>
      <c r="K418" s="420"/>
      <c r="L418" s="420"/>
      <c r="M418" s="420"/>
      <c r="N418" s="420"/>
      <c r="O418" s="420"/>
      <c r="P418" s="420"/>
      <c r="Q418" s="420"/>
      <c r="R418" s="420"/>
      <c r="S418" s="420"/>
      <c r="T418" s="420"/>
      <c r="U418" s="420"/>
      <c r="V418" s="420"/>
      <c r="W418" s="420"/>
      <c r="X418" s="420"/>
      <c r="Y418" s="420"/>
      <c r="Z418" s="420"/>
      <c r="AA418" s="420"/>
      <c r="AB418" s="420"/>
      <c r="AC418" s="420"/>
    </row>
    <row r="419" spans="2:29">
      <c r="B419" s="420"/>
      <c r="C419" s="420"/>
      <c r="D419" s="420"/>
      <c r="E419" s="420"/>
      <c r="F419" s="421"/>
      <c r="G419" s="421"/>
      <c r="H419" s="420"/>
      <c r="I419" s="420"/>
      <c r="J419" s="420"/>
      <c r="K419" s="420"/>
      <c r="L419" s="420"/>
      <c r="M419" s="420"/>
      <c r="N419" s="420"/>
      <c r="O419" s="420"/>
      <c r="P419" s="420"/>
      <c r="Q419" s="420"/>
      <c r="R419" s="420"/>
      <c r="S419" s="420"/>
      <c r="T419" s="420"/>
      <c r="U419" s="420"/>
      <c r="V419" s="420"/>
      <c r="W419" s="420"/>
      <c r="X419" s="420"/>
      <c r="Y419" s="420"/>
      <c r="Z419" s="420"/>
      <c r="AA419" s="420"/>
      <c r="AB419" s="420"/>
      <c r="AC419" s="420"/>
    </row>
    <row r="420" spans="2:29">
      <c r="B420" s="420"/>
      <c r="C420" s="420"/>
      <c r="D420" s="420"/>
      <c r="E420" s="420"/>
      <c r="F420" s="421"/>
      <c r="G420" s="421"/>
      <c r="H420" s="420"/>
      <c r="I420" s="420"/>
      <c r="J420" s="420"/>
      <c r="K420" s="420"/>
      <c r="L420" s="420"/>
      <c r="M420" s="420"/>
      <c r="N420" s="420"/>
      <c r="O420" s="420"/>
      <c r="P420" s="420"/>
      <c r="Q420" s="420"/>
      <c r="R420" s="420"/>
      <c r="S420" s="420"/>
      <c r="T420" s="420"/>
      <c r="U420" s="420"/>
      <c r="V420" s="420"/>
      <c r="W420" s="420"/>
      <c r="X420" s="420"/>
      <c r="Y420" s="420"/>
      <c r="Z420" s="420"/>
      <c r="AA420" s="420"/>
      <c r="AB420" s="420"/>
      <c r="AC420" s="420"/>
    </row>
    <row r="421" spans="2:29">
      <c r="B421" s="420"/>
      <c r="C421" s="420"/>
      <c r="D421" s="420"/>
      <c r="E421" s="420"/>
      <c r="F421" s="421"/>
      <c r="G421" s="421"/>
      <c r="H421" s="420"/>
      <c r="I421" s="420"/>
      <c r="J421" s="420"/>
      <c r="K421" s="420"/>
      <c r="L421" s="420"/>
      <c r="M421" s="420"/>
      <c r="N421" s="420"/>
      <c r="O421" s="420"/>
      <c r="P421" s="420"/>
      <c r="Q421" s="420"/>
      <c r="R421" s="420"/>
      <c r="S421" s="420"/>
      <c r="T421" s="420"/>
      <c r="U421" s="420"/>
      <c r="V421" s="420"/>
      <c r="W421" s="420"/>
      <c r="X421" s="420"/>
      <c r="Y421" s="420"/>
      <c r="Z421" s="420"/>
      <c r="AA421" s="420"/>
      <c r="AB421" s="420"/>
      <c r="AC421" s="420"/>
    </row>
    <row r="422" spans="2:29">
      <c r="B422" s="420"/>
      <c r="C422" s="420"/>
      <c r="D422" s="420"/>
      <c r="E422" s="420"/>
      <c r="F422" s="421"/>
      <c r="G422" s="421"/>
      <c r="H422" s="420"/>
      <c r="I422" s="420"/>
      <c r="J422" s="420"/>
      <c r="K422" s="420"/>
      <c r="L422" s="420"/>
      <c r="M422" s="420"/>
      <c r="N422" s="420"/>
      <c r="O422" s="420"/>
      <c r="P422" s="420"/>
      <c r="Q422" s="420"/>
      <c r="R422" s="420"/>
      <c r="S422" s="420"/>
      <c r="T422" s="420"/>
      <c r="U422" s="420"/>
      <c r="V422" s="420"/>
      <c r="W422" s="420"/>
      <c r="X422" s="420"/>
      <c r="Y422" s="420"/>
      <c r="Z422" s="420"/>
      <c r="AA422" s="420"/>
      <c r="AB422" s="420"/>
      <c r="AC422" s="420"/>
    </row>
    <row r="423" spans="2:29">
      <c r="B423" s="420"/>
      <c r="C423" s="420"/>
      <c r="D423" s="420"/>
      <c r="E423" s="420"/>
      <c r="F423" s="421"/>
      <c r="G423" s="421"/>
      <c r="H423" s="420"/>
      <c r="I423" s="420"/>
      <c r="J423" s="420"/>
      <c r="K423" s="420"/>
      <c r="L423" s="420"/>
      <c r="M423" s="420"/>
      <c r="N423" s="420"/>
      <c r="O423" s="420"/>
      <c r="P423" s="420"/>
      <c r="Q423" s="420"/>
      <c r="R423" s="420"/>
      <c r="S423" s="420"/>
      <c r="T423" s="420"/>
      <c r="U423" s="420"/>
      <c r="V423" s="420"/>
      <c r="W423" s="420"/>
      <c r="X423" s="420"/>
      <c r="Y423" s="420"/>
      <c r="Z423" s="420"/>
      <c r="AA423" s="420"/>
      <c r="AB423" s="420"/>
      <c r="AC423" s="420"/>
    </row>
    <row r="424" spans="2:29">
      <c r="B424" s="420"/>
      <c r="C424" s="420"/>
      <c r="D424" s="420"/>
      <c r="E424" s="420"/>
      <c r="F424" s="421"/>
      <c r="G424" s="421"/>
      <c r="H424" s="420"/>
      <c r="I424" s="420"/>
      <c r="J424" s="420"/>
      <c r="K424" s="420"/>
      <c r="L424" s="420"/>
      <c r="M424" s="420"/>
      <c r="N424" s="420"/>
      <c r="O424" s="420"/>
      <c r="P424" s="420"/>
      <c r="Q424" s="420"/>
      <c r="R424" s="420"/>
      <c r="S424" s="420"/>
      <c r="T424" s="420"/>
      <c r="U424" s="420"/>
      <c r="V424" s="420"/>
      <c r="W424" s="420"/>
      <c r="X424" s="420"/>
      <c r="Y424" s="420"/>
      <c r="Z424" s="420"/>
      <c r="AA424" s="420"/>
      <c r="AB424" s="420"/>
      <c r="AC424" s="420"/>
    </row>
    <row r="425" spans="2:29">
      <c r="B425" s="420"/>
      <c r="C425" s="420"/>
      <c r="D425" s="420"/>
      <c r="E425" s="420"/>
      <c r="F425" s="421"/>
      <c r="G425" s="421"/>
      <c r="H425" s="420"/>
      <c r="I425" s="420"/>
      <c r="J425" s="420"/>
      <c r="K425" s="420"/>
      <c r="L425" s="420"/>
      <c r="M425" s="420"/>
      <c r="N425" s="420"/>
      <c r="O425" s="420"/>
      <c r="P425" s="420"/>
      <c r="Q425" s="420"/>
      <c r="R425" s="420"/>
      <c r="S425" s="420"/>
      <c r="T425" s="420"/>
      <c r="U425" s="420"/>
      <c r="V425" s="420"/>
      <c r="W425" s="420"/>
      <c r="X425" s="420"/>
      <c r="Y425" s="420"/>
      <c r="Z425" s="420"/>
      <c r="AA425" s="420"/>
      <c r="AB425" s="420"/>
      <c r="AC425" s="420"/>
    </row>
    <row r="426" spans="2:29">
      <c r="B426" s="420"/>
      <c r="C426" s="420"/>
      <c r="D426" s="420"/>
      <c r="E426" s="420"/>
      <c r="F426" s="421"/>
      <c r="G426" s="421"/>
      <c r="H426" s="420"/>
      <c r="I426" s="420"/>
      <c r="J426" s="420"/>
      <c r="K426" s="420"/>
      <c r="L426" s="420"/>
      <c r="M426" s="420"/>
      <c r="N426" s="420"/>
      <c r="O426" s="420"/>
      <c r="P426" s="420"/>
      <c r="Q426" s="420"/>
      <c r="R426" s="420"/>
      <c r="S426" s="420"/>
      <c r="T426" s="420"/>
      <c r="U426" s="420"/>
      <c r="V426" s="420"/>
      <c r="W426" s="420"/>
      <c r="X426" s="420"/>
      <c r="Y426" s="420"/>
      <c r="Z426" s="420"/>
      <c r="AA426" s="420"/>
      <c r="AB426" s="420"/>
      <c r="AC426" s="420"/>
    </row>
    <row r="427" spans="2:29">
      <c r="B427" s="420"/>
      <c r="C427" s="420"/>
      <c r="D427" s="420"/>
      <c r="E427" s="420"/>
      <c r="F427" s="421"/>
      <c r="G427" s="421"/>
      <c r="H427" s="420"/>
      <c r="I427" s="420"/>
      <c r="J427" s="420"/>
      <c r="K427" s="420"/>
      <c r="L427" s="420"/>
      <c r="M427" s="420"/>
      <c r="N427" s="420"/>
      <c r="O427" s="420"/>
      <c r="P427" s="420"/>
      <c r="Q427" s="420"/>
      <c r="R427" s="420"/>
      <c r="S427" s="420"/>
      <c r="T427" s="420"/>
      <c r="U427" s="420"/>
      <c r="V427" s="420"/>
      <c r="W427" s="420"/>
      <c r="X427" s="420"/>
      <c r="Y427" s="420"/>
      <c r="Z427" s="420"/>
      <c r="AA427" s="420"/>
      <c r="AB427" s="420"/>
      <c r="AC427" s="420"/>
    </row>
    <row r="428" spans="2:29">
      <c r="B428" s="420"/>
      <c r="C428" s="420"/>
      <c r="D428" s="420"/>
      <c r="E428" s="420"/>
      <c r="F428" s="421"/>
      <c r="G428" s="421"/>
      <c r="H428" s="420"/>
      <c r="I428" s="420"/>
      <c r="J428" s="420"/>
      <c r="K428" s="420"/>
      <c r="L428" s="420"/>
      <c r="M428" s="420"/>
      <c r="N428" s="420"/>
      <c r="O428" s="420"/>
      <c r="P428" s="420"/>
      <c r="Q428" s="420"/>
      <c r="R428" s="420"/>
      <c r="S428" s="420"/>
      <c r="T428" s="420"/>
      <c r="U428" s="420"/>
      <c r="V428" s="420"/>
      <c r="W428" s="420"/>
      <c r="X428" s="420"/>
      <c r="Y428" s="420"/>
      <c r="Z428" s="420"/>
      <c r="AA428" s="420"/>
      <c r="AB428" s="420"/>
      <c r="AC428" s="420"/>
    </row>
    <row r="429" spans="2:29">
      <c r="B429" s="420"/>
      <c r="C429" s="420"/>
      <c r="D429" s="420"/>
      <c r="E429" s="420"/>
      <c r="F429" s="421"/>
      <c r="G429" s="421"/>
      <c r="H429" s="420"/>
      <c r="I429" s="420"/>
      <c r="J429" s="420"/>
      <c r="K429" s="420"/>
      <c r="L429" s="420"/>
      <c r="M429" s="420"/>
      <c r="N429" s="420"/>
      <c r="O429" s="420"/>
      <c r="P429" s="420"/>
      <c r="Q429" s="420"/>
      <c r="R429" s="420"/>
      <c r="S429" s="420"/>
      <c r="T429" s="420"/>
      <c r="U429" s="420"/>
      <c r="V429" s="420"/>
      <c r="W429" s="420"/>
      <c r="X429" s="420"/>
      <c r="Y429" s="420"/>
      <c r="Z429" s="420"/>
      <c r="AA429" s="420"/>
      <c r="AB429" s="420"/>
      <c r="AC429" s="420"/>
    </row>
    <row r="430" spans="2:29">
      <c r="B430" s="420"/>
      <c r="C430" s="420"/>
      <c r="D430" s="420"/>
      <c r="E430" s="420"/>
      <c r="F430" s="421"/>
      <c r="G430" s="421"/>
      <c r="H430" s="420"/>
      <c r="I430" s="420"/>
      <c r="J430" s="420"/>
      <c r="K430" s="420"/>
      <c r="L430" s="420"/>
      <c r="M430" s="420"/>
      <c r="N430" s="420"/>
      <c r="O430" s="420"/>
      <c r="P430" s="420"/>
      <c r="Q430" s="420"/>
      <c r="R430" s="420"/>
      <c r="S430" s="420"/>
      <c r="T430" s="420"/>
      <c r="U430" s="420"/>
      <c r="V430" s="420"/>
      <c r="W430" s="420"/>
      <c r="X430" s="420"/>
      <c r="Y430" s="420"/>
      <c r="Z430" s="420"/>
      <c r="AA430" s="420"/>
      <c r="AB430" s="420"/>
      <c r="AC430" s="420"/>
    </row>
    <row r="431" spans="2:29">
      <c r="B431" s="420"/>
      <c r="C431" s="420"/>
      <c r="D431" s="420"/>
      <c r="E431" s="420"/>
      <c r="F431" s="421"/>
      <c r="G431" s="421"/>
      <c r="H431" s="420"/>
      <c r="I431" s="420"/>
      <c r="J431" s="420"/>
      <c r="K431" s="420"/>
      <c r="L431" s="420"/>
      <c r="M431" s="420"/>
      <c r="N431" s="420"/>
      <c r="O431" s="420"/>
      <c r="P431" s="420"/>
      <c r="Q431" s="420"/>
      <c r="R431" s="420"/>
      <c r="S431" s="420"/>
      <c r="T431" s="420"/>
      <c r="U431" s="420"/>
      <c r="V431" s="420"/>
      <c r="W431" s="420"/>
      <c r="X431" s="420"/>
      <c r="Y431" s="420"/>
      <c r="Z431" s="420"/>
      <c r="AA431" s="420"/>
      <c r="AB431" s="420"/>
      <c r="AC431" s="420"/>
    </row>
    <row r="432" spans="2:29">
      <c r="B432" s="420"/>
      <c r="C432" s="420"/>
      <c r="D432" s="420"/>
      <c r="E432" s="420"/>
      <c r="F432" s="421"/>
      <c r="G432" s="421"/>
      <c r="H432" s="420"/>
      <c r="I432" s="420"/>
      <c r="J432" s="420"/>
      <c r="K432" s="420"/>
      <c r="L432" s="420"/>
      <c r="M432" s="420"/>
      <c r="N432" s="420"/>
      <c r="O432" s="420"/>
      <c r="P432" s="420"/>
      <c r="Q432" s="420"/>
      <c r="R432" s="420"/>
      <c r="S432" s="420"/>
      <c r="T432" s="420"/>
      <c r="U432" s="420"/>
      <c r="V432" s="420"/>
      <c r="W432" s="420"/>
      <c r="X432" s="420"/>
      <c r="Y432" s="420"/>
      <c r="Z432" s="420"/>
      <c r="AA432" s="420"/>
      <c r="AB432" s="420"/>
      <c r="AC432" s="420"/>
    </row>
    <row r="433" spans="2:29">
      <c r="B433" s="420"/>
      <c r="C433" s="420"/>
      <c r="D433" s="420"/>
      <c r="E433" s="420"/>
      <c r="F433" s="421"/>
      <c r="G433" s="421"/>
      <c r="H433" s="420"/>
      <c r="I433" s="420"/>
      <c r="J433" s="420"/>
      <c r="K433" s="420"/>
      <c r="L433" s="420"/>
      <c r="M433" s="420"/>
      <c r="N433" s="420"/>
      <c r="O433" s="420"/>
      <c r="P433" s="420"/>
      <c r="Q433" s="420"/>
      <c r="R433" s="420"/>
      <c r="S433" s="420"/>
      <c r="T433" s="420"/>
      <c r="U433" s="420"/>
      <c r="V433" s="420"/>
      <c r="W433" s="420"/>
      <c r="X433" s="420"/>
      <c r="Y433" s="420"/>
      <c r="Z433" s="420"/>
      <c r="AA433" s="420"/>
      <c r="AB433" s="420"/>
      <c r="AC433" s="420"/>
    </row>
    <row r="434" spans="2:29">
      <c r="B434" s="420"/>
      <c r="C434" s="420"/>
      <c r="D434" s="420"/>
      <c r="E434" s="420"/>
      <c r="F434" s="421"/>
      <c r="G434" s="421"/>
      <c r="H434" s="420"/>
      <c r="I434" s="420"/>
      <c r="J434" s="420"/>
      <c r="K434" s="420"/>
      <c r="L434" s="420"/>
      <c r="M434" s="420"/>
      <c r="N434" s="420"/>
      <c r="O434" s="420"/>
      <c r="P434" s="420"/>
      <c r="Q434" s="420"/>
      <c r="R434" s="420"/>
      <c r="S434" s="420"/>
      <c r="T434" s="420"/>
      <c r="U434" s="420"/>
      <c r="V434" s="420"/>
      <c r="W434" s="420"/>
      <c r="X434" s="420"/>
      <c r="Y434" s="420"/>
      <c r="Z434" s="420"/>
      <c r="AA434" s="420"/>
      <c r="AB434" s="420"/>
      <c r="AC434" s="420"/>
    </row>
    <row r="435" spans="2:29">
      <c r="B435" s="420"/>
      <c r="C435" s="420"/>
      <c r="D435" s="420"/>
      <c r="E435" s="420"/>
      <c r="F435" s="421"/>
      <c r="G435" s="421"/>
      <c r="H435" s="420"/>
      <c r="I435" s="420"/>
      <c r="J435" s="420"/>
      <c r="K435" s="420"/>
      <c r="L435" s="420"/>
      <c r="M435" s="420"/>
      <c r="N435" s="420"/>
      <c r="O435" s="420"/>
      <c r="P435" s="420"/>
      <c r="Q435" s="420"/>
      <c r="R435" s="420"/>
      <c r="S435" s="420"/>
      <c r="T435" s="420"/>
      <c r="U435" s="420"/>
      <c r="V435" s="420"/>
      <c r="W435" s="420"/>
      <c r="X435" s="420"/>
      <c r="Y435" s="420"/>
      <c r="Z435" s="420"/>
      <c r="AA435" s="420"/>
      <c r="AB435" s="420"/>
      <c r="AC435" s="420"/>
    </row>
    <row r="436" spans="2:29">
      <c r="B436" s="420"/>
      <c r="C436" s="420"/>
      <c r="D436" s="420"/>
      <c r="E436" s="420"/>
      <c r="F436" s="421"/>
      <c r="G436" s="421"/>
      <c r="H436" s="420"/>
      <c r="I436" s="420"/>
      <c r="J436" s="420"/>
      <c r="K436" s="420"/>
      <c r="L436" s="420"/>
      <c r="M436" s="420"/>
      <c r="N436" s="420"/>
      <c r="O436" s="420"/>
      <c r="P436" s="420"/>
      <c r="Q436" s="420"/>
      <c r="R436" s="420"/>
      <c r="S436" s="420"/>
      <c r="T436" s="420"/>
      <c r="U436" s="420"/>
      <c r="V436" s="420"/>
      <c r="W436" s="420"/>
      <c r="X436" s="420"/>
      <c r="Y436" s="420"/>
      <c r="Z436" s="420"/>
      <c r="AA436" s="420"/>
      <c r="AB436" s="420"/>
      <c r="AC436" s="420"/>
    </row>
    <row r="437" spans="2:29">
      <c r="B437" s="420"/>
      <c r="C437" s="420"/>
      <c r="D437" s="420"/>
      <c r="E437" s="420"/>
      <c r="F437" s="421"/>
      <c r="G437" s="421"/>
      <c r="H437" s="420"/>
      <c r="I437" s="420"/>
      <c r="J437" s="420"/>
      <c r="K437" s="420"/>
      <c r="L437" s="420"/>
      <c r="M437" s="420"/>
      <c r="N437" s="420"/>
      <c r="O437" s="420"/>
      <c r="P437" s="420"/>
      <c r="Q437" s="420"/>
      <c r="R437" s="420"/>
      <c r="S437" s="420"/>
      <c r="T437" s="420"/>
      <c r="U437" s="420"/>
      <c r="V437" s="420"/>
      <c r="W437" s="420"/>
      <c r="X437" s="420"/>
      <c r="Y437" s="420"/>
      <c r="Z437" s="420"/>
      <c r="AA437" s="420"/>
      <c r="AB437" s="420"/>
      <c r="AC437" s="420"/>
    </row>
    <row r="438" spans="2:29">
      <c r="B438" s="420"/>
      <c r="C438" s="420"/>
      <c r="D438" s="420"/>
      <c r="E438" s="420"/>
      <c r="F438" s="421"/>
      <c r="G438" s="421"/>
      <c r="H438" s="420"/>
      <c r="I438" s="420"/>
      <c r="J438" s="420"/>
      <c r="K438" s="420"/>
      <c r="L438" s="420"/>
      <c r="M438" s="420"/>
      <c r="N438" s="420"/>
      <c r="O438" s="420"/>
      <c r="P438" s="420"/>
      <c r="Q438" s="420"/>
      <c r="R438" s="420"/>
      <c r="S438" s="420"/>
      <c r="T438" s="420"/>
      <c r="U438" s="420"/>
      <c r="V438" s="420"/>
      <c r="W438" s="420"/>
      <c r="X438" s="420"/>
      <c r="Y438" s="420"/>
      <c r="Z438" s="420"/>
      <c r="AA438" s="420"/>
      <c r="AB438" s="420"/>
      <c r="AC438" s="420"/>
    </row>
    <row r="439" spans="2:29">
      <c r="B439" s="420"/>
      <c r="C439" s="420"/>
      <c r="D439" s="420"/>
      <c r="E439" s="420"/>
      <c r="F439" s="421"/>
      <c r="G439" s="421"/>
      <c r="H439" s="420"/>
      <c r="I439" s="420"/>
      <c r="J439" s="420"/>
      <c r="K439" s="420"/>
      <c r="L439" s="420"/>
      <c r="M439" s="420"/>
      <c r="N439" s="420"/>
      <c r="O439" s="420"/>
      <c r="P439" s="420"/>
      <c r="Q439" s="420"/>
      <c r="R439" s="420"/>
      <c r="S439" s="420"/>
      <c r="T439" s="420"/>
      <c r="U439" s="420"/>
      <c r="V439" s="420"/>
      <c r="W439" s="420"/>
      <c r="X439" s="420"/>
      <c r="Y439" s="420"/>
      <c r="Z439" s="420"/>
      <c r="AA439" s="420"/>
      <c r="AB439" s="420"/>
      <c r="AC439" s="420"/>
    </row>
    <row r="440" spans="2:29">
      <c r="B440" s="420"/>
      <c r="C440" s="420"/>
      <c r="D440" s="420"/>
      <c r="E440" s="420"/>
      <c r="F440" s="421"/>
      <c r="G440" s="421"/>
      <c r="H440" s="420"/>
      <c r="I440" s="420"/>
      <c r="J440" s="420"/>
      <c r="K440" s="420"/>
      <c r="L440" s="420"/>
      <c r="M440" s="420"/>
      <c r="N440" s="420"/>
      <c r="O440" s="420"/>
      <c r="P440" s="420"/>
      <c r="Q440" s="420"/>
      <c r="R440" s="420"/>
      <c r="S440" s="420"/>
      <c r="T440" s="420"/>
      <c r="U440" s="420"/>
      <c r="V440" s="420"/>
      <c r="W440" s="420"/>
      <c r="X440" s="420"/>
      <c r="Y440" s="420"/>
      <c r="Z440" s="420"/>
      <c r="AA440" s="420"/>
      <c r="AB440" s="420"/>
      <c r="AC440" s="420"/>
    </row>
    <row r="441" spans="2:29">
      <c r="B441" s="420"/>
      <c r="C441" s="420"/>
      <c r="D441" s="420"/>
      <c r="E441" s="420"/>
      <c r="F441" s="421"/>
      <c r="G441" s="421"/>
      <c r="H441" s="420"/>
      <c r="I441" s="420"/>
      <c r="J441" s="420"/>
      <c r="K441" s="420"/>
      <c r="L441" s="420"/>
      <c r="M441" s="420"/>
      <c r="N441" s="420"/>
      <c r="O441" s="420"/>
      <c r="P441" s="420"/>
      <c r="Q441" s="420"/>
      <c r="R441" s="420"/>
      <c r="S441" s="420"/>
      <c r="T441" s="420"/>
      <c r="U441" s="420"/>
      <c r="V441" s="420"/>
      <c r="W441" s="420"/>
      <c r="X441" s="420"/>
      <c r="Y441" s="420"/>
      <c r="Z441" s="420"/>
      <c r="AA441" s="420"/>
      <c r="AB441" s="420"/>
      <c r="AC441" s="420"/>
    </row>
    <row r="442" spans="2:29">
      <c r="B442" s="420"/>
      <c r="C442" s="420"/>
      <c r="D442" s="420"/>
      <c r="E442" s="420"/>
      <c r="F442" s="421"/>
      <c r="G442" s="421"/>
      <c r="H442" s="420"/>
      <c r="I442" s="420"/>
      <c r="J442" s="420"/>
      <c r="K442" s="420"/>
      <c r="L442" s="420"/>
      <c r="M442" s="420"/>
      <c r="N442" s="420"/>
      <c r="O442" s="420"/>
      <c r="P442" s="420"/>
      <c r="Q442" s="420"/>
      <c r="R442" s="420"/>
      <c r="S442" s="420"/>
      <c r="T442" s="420"/>
      <c r="U442" s="420"/>
      <c r="V442" s="420"/>
      <c r="W442" s="420"/>
      <c r="X442" s="420"/>
      <c r="Y442" s="420"/>
      <c r="Z442" s="420"/>
      <c r="AA442" s="420"/>
      <c r="AB442" s="420"/>
      <c r="AC442" s="420"/>
    </row>
    <row r="443" spans="2:29">
      <c r="B443" s="420"/>
      <c r="C443" s="420"/>
      <c r="D443" s="420"/>
      <c r="E443" s="420"/>
      <c r="F443" s="421"/>
      <c r="G443" s="421"/>
      <c r="H443" s="420"/>
      <c r="I443" s="420"/>
      <c r="J443" s="420"/>
      <c r="K443" s="420"/>
      <c r="L443" s="420"/>
      <c r="M443" s="420"/>
      <c r="N443" s="420"/>
      <c r="O443" s="420"/>
      <c r="P443" s="420"/>
      <c r="Q443" s="420"/>
      <c r="R443" s="420"/>
      <c r="S443" s="420"/>
      <c r="T443" s="420"/>
      <c r="U443" s="420"/>
      <c r="V443" s="420"/>
      <c r="W443" s="420"/>
      <c r="X443" s="420"/>
      <c r="Y443" s="420"/>
      <c r="Z443" s="420"/>
      <c r="AA443" s="420"/>
      <c r="AB443" s="420"/>
      <c r="AC443" s="420"/>
    </row>
    <row r="444" spans="2:29">
      <c r="B444" s="420"/>
      <c r="C444" s="420"/>
      <c r="D444" s="420"/>
      <c r="E444" s="420"/>
      <c r="F444" s="421"/>
      <c r="G444" s="421"/>
      <c r="H444" s="420"/>
      <c r="I444" s="420"/>
      <c r="J444" s="420"/>
      <c r="K444" s="420"/>
      <c r="L444" s="420"/>
      <c r="M444" s="420"/>
      <c r="N444" s="420"/>
      <c r="O444" s="420"/>
      <c r="P444" s="420"/>
      <c r="Q444" s="420"/>
      <c r="R444" s="420"/>
      <c r="S444" s="420"/>
      <c r="T444" s="420"/>
      <c r="U444" s="420"/>
      <c r="V444" s="420"/>
      <c r="W444" s="420"/>
      <c r="X444" s="420"/>
      <c r="Y444" s="420"/>
      <c r="Z444" s="420"/>
      <c r="AA444" s="420"/>
      <c r="AB444" s="420"/>
      <c r="AC444" s="420"/>
    </row>
    <row r="445" spans="2:29">
      <c r="B445" s="420"/>
      <c r="C445" s="420"/>
      <c r="D445" s="420"/>
      <c r="E445" s="420"/>
      <c r="F445" s="421"/>
      <c r="G445" s="421"/>
      <c r="H445" s="420"/>
      <c r="I445" s="420"/>
      <c r="J445" s="420"/>
      <c r="K445" s="420"/>
      <c r="L445" s="420"/>
      <c r="M445" s="420"/>
      <c r="N445" s="420"/>
      <c r="O445" s="420"/>
      <c r="P445" s="420"/>
      <c r="Q445" s="420"/>
      <c r="R445" s="420"/>
      <c r="S445" s="420"/>
      <c r="T445" s="420"/>
      <c r="U445" s="420"/>
      <c r="V445" s="420"/>
      <c r="W445" s="420"/>
      <c r="X445" s="420"/>
      <c r="Y445" s="420"/>
      <c r="Z445" s="420"/>
      <c r="AA445" s="420"/>
      <c r="AB445" s="420"/>
      <c r="AC445" s="420"/>
    </row>
    <row r="446" spans="2:29">
      <c r="B446" s="420"/>
      <c r="C446" s="420"/>
      <c r="D446" s="420"/>
      <c r="E446" s="420"/>
      <c r="F446" s="421"/>
      <c r="G446" s="421"/>
      <c r="H446" s="420"/>
      <c r="I446" s="420"/>
      <c r="J446" s="420"/>
      <c r="K446" s="420"/>
      <c r="L446" s="420"/>
      <c r="M446" s="420"/>
      <c r="N446" s="420"/>
      <c r="O446" s="420"/>
      <c r="P446" s="420"/>
      <c r="Q446" s="420"/>
      <c r="R446" s="420"/>
      <c r="S446" s="420"/>
      <c r="T446" s="420"/>
      <c r="U446" s="420"/>
      <c r="V446" s="420"/>
      <c r="W446" s="420"/>
      <c r="X446" s="420"/>
      <c r="Y446" s="420"/>
      <c r="Z446" s="420"/>
      <c r="AA446" s="420"/>
      <c r="AB446" s="420"/>
      <c r="AC446" s="420"/>
    </row>
    <row r="447" spans="2:29">
      <c r="B447" s="420"/>
      <c r="C447" s="420"/>
      <c r="D447" s="420"/>
      <c r="E447" s="420"/>
      <c r="F447" s="421"/>
      <c r="G447" s="421"/>
      <c r="H447" s="420"/>
      <c r="I447" s="420"/>
      <c r="J447" s="420"/>
      <c r="K447" s="420"/>
      <c r="L447" s="420"/>
      <c r="M447" s="420"/>
      <c r="N447" s="420"/>
      <c r="O447" s="420"/>
      <c r="P447" s="420"/>
      <c r="Q447" s="420"/>
      <c r="R447" s="420"/>
      <c r="S447" s="420"/>
      <c r="T447" s="420"/>
      <c r="U447" s="420"/>
      <c r="V447" s="420"/>
      <c r="W447" s="420"/>
      <c r="X447" s="420"/>
      <c r="Y447" s="420"/>
      <c r="Z447" s="420"/>
      <c r="AA447" s="420"/>
      <c r="AB447" s="420"/>
      <c r="AC447" s="420"/>
    </row>
    <row r="448" spans="2:29">
      <c r="B448" s="420"/>
      <c r="C448" s="420"/>
      <c r="D448" s="420"/>
      <c r="E448" s="420"/>
      <c r="F448" s="421"/>
      <c r="G448" s="421"/>
      <c r="H448" s="420"/>
      <c r="I448" s="420"/>
      <c r="J448" s="420"/>
      <c r="K448" s="420"/>
      <c r="L448" s="420"/>
      <c r="M448" s="420"/>
      <c r="N448" s="420"/>
      <c r="O448" s="420"/>
      <c r="P448" s="420"/>
      <c r="Q448" s="420"/>
      <c r="R448" s="420"/>
      <c r="S448" s="420"/>
      <c r="T448" s="420"/>
      <c r="U448" s="420"/>
      <c r="V448" s="420"/>
      <c r="W448" s="420"/>
      <c r="X448" s="420"/>
      <c r="Y448" s="420"/>
      <c r="Z448" s="420"/>
      <c r="AA448" s="420"/>
      <c r="AB448" s="420"/>
      <c r="AC448" s="420"/>
    </row>
    <row r="449" spans="2:29">
      <c r="B449" s="420"/>
      <c r="C449" s="420"/>
      <c r="D449" s="420"/>
      <c r="E449" s="420"/>
      <c r="F449" s="421"/>
      <c r="G449" s="421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  <c r="R449" s="420"/>
      <c r="S449" s="420"/>
      <c r="T449" s="420"/>
      <c r="U449" s="420"/>
      <c r="V449" s="420"/>
      <c r="W449" s="420"/>
      <c r="X449" s="420"/>
      <c r="Y449" s="420"/>
      <c r="Z449" s="420"/>
      <c r="AA449" s="420"/>
      <c r="AB449" s="420"/>
      <c r="AC449" s="420"/>
    </row>
    <row r="450" spans="2:29">
      <c r="B450" s="420"/>
      <c r="C450" s="420"/>
      <c r="D450" s="420"/>
      <c r="E450" s="420"/>
      <c r="F450" s="421"/>
      <c r="G450" s="421"/>
      <c r="H450" s="420"/>
      <c r="I450" s="420"/>
      <c r="J450" s="420"/>
      <c r="K450" s="420"/>
      <c r="L450" s="420"/>
      <c r="M450" s="420"/>
      <c r="N450" s="420"/>
      <c r="O450" s="420"/>
      <c r="P450" s="420"/>
      <c r="Q450" s="420"/>
      <c r="R450" s="420"/>
      <c r="S450" s="420"/>
      <c r="T450" s="420"/>
      <c r="U450" s="420"/>
      <c r="V450" s="420"/>
      <c r="W450" s="420"/>
      <c r="X450" s="420"/>
      <c r="Y450" s="420"/>
      <c r="Z450" s="420"/>
      <c r="AA450" s="420"/>
      <c r="AB450" s="420"/>
      <c r="AC450" s="420"/>
    </row>
    <row r="451" spans="2:29">
      <c r="B451" s="420"/>
      <c r="C451" s="420"/>
      <c r="D451" s="420"/>
      <c r="E451" s="420"/>
      <c r="F451" s="421"/>
      <c r="G451" s="421"/>
      <c r="H451" s="420"/>
      <c r="I451" s="420"/>
      <c r="J451" s="420"/>
      <c r="K451" s="420"/>
      <c r="L451" s="420"/>
      <c r="M451" s="420"/>
      <c r="N451" s="420"/>
      <c r="O451" s="420"/>
      <c r="P451" s="420"/>
      <c r="Q451" s="420"/>
      <c r="R451" s="420"/>
      <c r="S451" s="420"/>
      <c r="T451" s="420"/>
      <c r="U451" s="420"/>
      <c r="V451" s="420"/>
      <c r="W451" s="420"/>
      <c r="X451" s="420"/>
      <c r="Y451" s="420"/>
      <c r="Z451" s="420"/>
      <c r="AA451" s="420"/>
      <c r="AB451" s="420"/>
      <c r="AC451" s="420"/>
    </row>
    <row r="452" spans="2:29">
      <c r="B452" s="420"/>
      <c r="C452" s="420"/>
      <c r="D452" s="420"/>
      <c r="E452" s="420"/>
      <c r="F452" s="421"/>
      <c r="G452" s="421"/>
      <c r="H452" s="420"/>
      <c r="I452" s="420"/>
      <c r="J452" s="420"/>
      <c r="K452" s="420"/>
      <c r="L452" s="420"/>
      <c r="M452" s="420"/>
      <c r="N452" s="420"/>
      <c r="O452" s="420"/>
      <c r="P452" s="420"/>
      <c r="Q452" s="420"/>
      <c r="R452" s="420"/>
      <c r="S452" s="420"/>
      <c r="T452" s="420"/>
      <c r="U452" s="420"/>
      <c r="V452" s="420"/>
      <c r="W452" s="420"/>
      <c r="X452" s="420"/>
      <c r="Y452" s="420"/>
      <c r="Z452" s="420"/>
      <c r="AA452" s="420"/>
      <c r="AB452" s="420"/>
      <c r="AC452" s="420"/>
    </row>
    <row r="453" spans="2:29">
      <c r="B453" s="420"/>
      <c r="C453" s="420"/>
      <c r="D453" s="420"/>
      <c r="E453" s="420"/>
      <c r="F453" s="421"/>
      <c r="G453" s="421"/>
      <c r="H453" s="420"/>
      <c r="I453" s="420"/>
      <c r="J453" s="420"/>
      <c r="K453" s="420"/>
      <c r="L453" s="420"/>
      <c r="M453" s="420"/>
      <c r="N453" s="420"/>
      <c r="O453" s="420"/>
      <c r="P453" s="420"/>
      <c r="Q453" s="420"/>
      <c r="R453" s="420"/>
      <c r="S453" s="420"/>
      <c r="T453" s="420"/>
      <c r="U453" s="420"/>
      <c r="V453" s="420"/>
      <c r="W453" s="420"/>
      <c r="X453" s="420"/>
      <c r="Y453" s="420"/>
      <c r="Z453" s="420"/>
      <c r="AA453" s="420"/>
      <c r="AB453" s="420"/>
      <c r="AC453" s="420"/>
    </row>
    <row r="454" spans="2:29">
      <c r="B454" s="420"/>
      <c r="C454" s="420"/>
      <c r="D454" s="420"/>
      <c r="E454" s="420"/>
      <c r="F454" s="421"/>
      <c r="G454" s="421"/>
      <c r="H454" s="420"/>
      <c r="I454" s="420"/>
      <c r="J454" s="420"/>
      <c r="K454" s="420"/>
      <c r="L454" s="420"/>
      <c r="M454" s="420"/>
      <c r="N454" s="420"/>
      <c r="O454" s="420"/>
      <c r="P454" s="420"/>
      <c r="Q454" s="420"/>
      <c r="R454" s="420"/>
      <c r="S454" s="420"/>
      <c r="T454" s="420"/>
      <c r="U454" s="420"/>
      <c r="V454" s="420"/>
      <c r="W454" s="420"/>
      <c r="X454" s="420"/>
      <c r="Y454" s="420"/>
      <c r="Z454" s="420"/>
      <c r="AA454" s="420"/>
      <c r="AB454" s="420"/>
      <c r="AC454" s="420"/>
    </row>
    <row r="455" spans="2:29">
      <c r="B455" s="420"/>
      <c r="C455" s="420"/>
      <c r="D455" s="420"/>
      <c r="E455" s="420"/>
      <c r="F455" s="421"/>
      <c r="G455" s="421"/>
      <c r="H455" s="420"/>
      <c r="I455" s="420"/>
      <c r="J455" s="420"/>
      <c r="K455" s="420"/>
      <c r="L455" s="420"/>
      <c r="M455" s="420"/>
      <c r="N455" s="420"/>
      <c r="O455" s="420"/>
      <c r="P455" s="420"/>
      <c r="Q455" s="420"/>
      <c r="R455" s="420"/>
      <c r="S455" s="420"/>
      <c r="T455" s="420"/>
      <c r="U455" s="420"/>
      <c r="V455" s="420"/>
      <c r="W455" s="420"/>
      <c r="X455" s="420"/>
      <c r="Y455" s="420"/>
      <c r="Z455" s="420"/>
      <c r="AA455" s="420"/>
      <c r="AB455" s="420"/>
      <c r="AC455" s="420"/>
    </row>
    <row r="456" spans="2:29">
      <c r="B456" s="420"/>
      <c r="C456" s="420"/>
      <c r="D456" s="420"/>
      <c r="E456" s="420"/>
      <c r="F456" s="421"/>
      <c r="G456" s="421"/>
      <c r="H456" s="420"/>
      <c r="I456" s="420"/>
      <c r="J456" s="420"/>
      <c r="K456" s="420"/>
      <c r="L456" s="420"/>
      <c r="M456" s="420"/>
      <c r="N456" s="420"/>
      <c r="O456" s="420"/>
      <c r="P456" s="420"/>
      <c r="Q456" s="420"/>
      <c r="R456" s="420"/>
      <c r="S456" s="420"/>
      <c r="T456" s="420"/>
      <c r="U456" s="420"/>
      <c r="V456" s="420"/>
      <c r="W456" s="420"/>
      <c r="X456" s="420"/>
      <c r="Y456" s="420"/>
      <c r="Z456" s="420"/>
      <c r="AA456" s="420"/>
      <c r="AB456" s="420"/>
      <c r="AC456" s="420"/>
    </row>
    <row r="457" spans="2:29">
      <c r="B457" s="420"/>
      <c r="C457" s="420"/>
      <c r="D457" s="420"/>
      <c r="E457" s="420"/>
      <c r="F457" s="421"/>
      <c r="G457" s="421"/>
      <c r="H457" s="420"/>
      <c r="I457" s="420"/>
      <c r="J457" s="420"/>
      <c r="K457" s="420"/>
      <c r="L457" s="420"/>
      <c r="M457" s="420"/>
      <c r="N457" s="420"/>
      <c r="O457" s="420"/>
      <c r="P457" s="420"/>
      <c r="Q457" s="420"/>
      <c r="R457" s="420"/>
      <c r="S457" s="420"/>
      <c r="T457" s="420"/>
      <c r="U457" s="420"/>
      <c r="V457" s="420"/>
      <c r="W457" s="420"/>
      <c r="X457" s="420"/>
      <c r="Y457" s="420"/>
      <c r="Z457" s="420"/>
      <c r="AA457" s="420"/>
      <c r="AB457" s="420"/>
      <c r="AC457" s="420"/>
    </row>
    <row r="458" spans="2:29">
      <c r="B458" s="420"/>
      <c r="C458" s="420"/>
      <c r="D458" s="420"/>
      <c r="E458" s="420"/>
      <c r="F458" s="421"/>
      <c r="G458" s="421"/>
      <c r="H458" s="420"/>
      <c r="I458" s="420"/>
      <c r="J458" s="420"/>
      <c r="K458" s="420"/>
      <c r="L458" s="420"/>
      <c r="M458" s="420"/>
      <c r="N458" s="420"/>
      <c r="O458" s="420"/>
      <c r="P458" s="420"/>
      <c r="Q458" s="420"/>
      <c r="R458" s="420"/>
      <c r="S458" s="420"/>
      <c r="T458" s="420"/>
      <c r="U458" s="420"/>
      <c r="V458" s="420"/>
      <c r="W458" s="420"/>
      <c r="X458" s="420"/>
      <c r="Y458" s="420"/>
      <c r="Z458" s="420"/>
      <c r="AA458" s="420"/>
      <c r="AB458" s="420"/>
      <c r="AC458" s="420"/>
    </row>
    <row r="459" spans="2:29">
      <c r="B459" s="420"/>
      <c r="C459" s="420"/>
      <c r="D459" s="420"/>
      <c r="E459" s="420"/>
      <c r="F459" s="421"/>
      <c r="G459" s="421"/>
      <c r="H459" s="420"/>
      <c r="I459" s="420"/>
      <c r="J459" s="420"/>
      <c r="K459" s="420"/>
      <c r="L459" s="420"/>
      <c r="M459" s="420"/>
      <c r="N459" s="420"/>
      <c r="O459" s="420"/>
      <c r="P459" s="420"/>
      <c r="Q459" s="420"/>
      <c r="R459" s="420"/>
      <c r="S459" s="420"/>
      <c r="T459" s="420"/>
      <c r="U459" s="420"/>
      <c r="V459" s="420"/>
      <c r="W459" s="420"/>
      <c r="X459" s="420"/>
      <c r="Y459" s="420"/>
      <c r="Z459" s="420"/>
      <c r="AA459" s="420"/>
      <c r="AB459" s="420"/>
      <c r="AC459" s="420"/>
    </row>
    <row r="460" spans="2:29">
      <c r="B460" s="420"/>
      <c r="C460" s="420"/>
      <c r="D460" s="420"/>
      <c r="E460" s="420"/>
      <c r="F460" s="421"/>
      <c r="G460" s="421"/>
      <c r="H460" s="420"/>
      <c r="I460" s="420"/>
      <c r="J460" s="420"/>
      <c r="K460" s="420"/>
      <c r="L460" s="420"/>
      <c r="M460" s="420"/>
      <c r="N460" s="420"/>
      <c r="O460" s="420"/>
      <c r="P460" s="420"/>
      <c r="Q460" s="420"/>
      <c r="R460" s="420"/>
      <c r="S460" s="420"/>
      <c r="T460" s="420"/>
      <c r="U460" s="420"/>
      <c r="V460" s="420"/>
      <c r="W460" s="420"/>
      <c r="X460" s="420"/>
      <c r="Y460" s="420"/>
      <c r="Z460" s="420"/>
      <c r="AA460" s="420"/>
      <c r="AB460" s="420"/>
      <c r="AC460" s="420"/>
    </row>
    <row r="461" spans="2:29">
      <c r="B461" s="420"/>
      <c r="C461" s="420"/>
      <c r="D461" s="420"/>
      <c r="E461" s="420"/>
      <c r="F461" s="421"/>
      <c r="G461" s="421"/>
      <c r="H461" s="420"/>
      <c r="I461" s="420"/>
      <c r="J461" s="420"/>
      <c r="K461" s="420"/>
      <c r="L461" s="420"/>
      <c r="M461" s="420"/>
      <c r="N461" s="420"/>
      <c r="O461" s="420"/>
      <c r="P461" s="420"/>
      <c r="Q461" s="420"/>
      <c r="R461" s="420"/>
      <c r="S461" s="420"/>
      <c r="T461" s="420"/>
      <c r="U461" s="420"/>
      <c r="V461" s="420"/>
      <c r="W461" s="420"/>
      <c r="X461" s="420"/>
      <c r="Y461" s="420"/>
      <c r="Z461" s="420"/>
      <c r="AA461" s="420"/>
      <c r="AB461" s="420"/>
      <c r="AC461" s="420"/>
    </row>
    <row r="462" spans="2:29">
      <c r="B462" s="420"/>
      <c r="C462" s="420"/>
      <c r="D462" s="420"/>
      <c r="E462" s="420"/>
      <c r="F462" s="421"/>
      <c r="G462" s="421"/>
      <c r="H462" s="420"/>
      <c r="I462" s="420"/>
      <c r="J462" s="420"/>
      <c r="K462" s="420"/>
      <c r="L462" s="420"/>
      <c r="M462" s="420"/>
      <c r="N462" s="420"/>
      <c r="O462" s="420"/>
      <c r="P462" s="420"/>
      <c r="Q462" s="420"/>
      <c r="R462" s="420"/>
      <c r="S462" s="420"/>
      <c r="T462" s="420"/>
      <c r="U462" s="420"/>
      <c r="V462" s="420"/>
      <c r="W462" s="420"/>
      <c r="X462" s="420"/>
      <c r="Y462" s="420"/>
      <c r="Z462" s="420"/>
      <c r="AA462" s="420"/>
      <c r="AB462" s="420"/>
      <c r="AC462" s="420"/>
    </row>
    <row r="463" spans="2:29">
      <c r="B463" s="420"/>
      <c r="C463" s="420"/>
      <c r="D463" s="420"/>
      <c r="E463" s="420"/>
      <c r="F463" s="421"/>
      <c r="G463" s="421"/>
      <c r="H463" s="420"/>
      <c r="I463" s="420"/>
      <c r="J463" s="420"/>
      <c r="K463" s="420"/>
      <c r="L463" s="420"/>
      <c r="M463" s="420"/>
      <c r="N463" s="420"/>
      <c r="O463" s="420"/>
      <c r="P463" s="420"/>
      <c r="Q463" s="420"/>
      <c r="R463" s="420"/>
      <c r="S463" s="420"/>
      <c r="T463" s="420"/>
      <c r="U463" s="420"/>
      <c r="V463" s="420"/>
      <c r="W463" s="420"/>
      <c r="X463" s="420"/>
      <c r="Y463" s="420"/>
      <c r="Z463" s="420"/>
      <c r="AA463" s="420"/>
      <c r="AB463" s="420"/>
      <c r="AC463" s="420"/>
    </row>
    <row r="464" spans="2:29">
      <c r="B464" s="420"/>
      <c r="C464" s="420"/>
      <c r="D464" s="420"/>
      <c r="E464" s="420"/>
      <c r="F464" s="421"/>
      <c r="G464" s="421"/>
      <c r="H464" s="420"/>
      <c r="I464" s="420"/>
      <c r="J464" s="420"/>
      <c r="K464" s="420"/>
      <c r="L464" s="420"/>
      <c r="M464" s="420"/>
      <c r="N464" s="420"/>
      <c r="O464" s="420"/>
      <c r="P464" s="420"/>
      <c r="Q464" s="420"/>
      <c r="R464" s="420"/>
      <c r="S464" s="420"/>
      <c r="T464" s="420"/>
      <c r="U464" s="420"/>
      <c r="V464" s="420"/>
      <c r="W464" s="420"/>
      <c r="X464" s="420"/>
      <c r="Y464" s="420"/>
      <c r="Z464" s="420"/>
      <c r="AA464" s="420"/>
      <c r="AB464" s="420"/>
      <c r="AC464" s="420"/>
    </row>
    <row r="465" spans="2:29">
      <c r="B465" s="420"/>
      <c r="C465" s="420"/>
      <c r="D465" s="420"/>
      <c r="E465" s="420"/>
      <c r="F465" s="421"/>
      <c r="G465" s="421"/>
      <c r="H465" s="420"/>
      <c r="I465" s="420"/>
      <c r="J465" s="420"/>
      <c r="K465" s="420"/>
      <c r="L465" s="420"/>
      <c r="M465" s="420"/>
      <c r="N465" s="420"/>
      <c r="O465" s="420"/>
      <c r="P465" s="420"/>
      <c r="Q465" s="420"/>
      <c r="R465" s="420"/>
      <c r="S465" s="420"/>
      <c r="T465" s="420"/>
      <c r="U465" s="420"/>
      <c r="V465" s="420"/>
      <c r="W465" s="420"/>
      <c r="X465" s="420"/>
      <c r="Y465" s="420"/>
      <c r="Z465" s="420"/>
      <c r="AA465" s="420"/>
      <c r="AB465" s="420"/>
      <c r="AC465" s="420"/>
    </row>
    <row r="466" spans="2:29">
      <c r="B466" s="420"/>
      <c r="C466" s="420"/>
      <c r="D466" s="420"/>
      <c r="E466" s="420"/>
      <c r="F466" s="421"/>
      <c r="G466" s="421"/>
      <c r="H466" s="420"/>
      <c r="I466" s="420"/>
      <c r="J466" s="420"/>
      <c r="K466" s="420"/>
      <c r="L466" s="420"/>
      <c r="M466" s="420"/>
      <c r="N466" s="420"/>
      <c r="O466" s="420"/>
      <c r="P466" s="420"/>
      <c r="Q466" s="420"/>
      <c r="R466" s="420"/>
      <c r="S466" s="420"/>
      <c r="T466" s="420"/>
      <c r="U466" s="420"/>
      <c r="V466" s="420"/>
      <c r="W466" s="420"/>
      <c r="X466" s="420"/>
      <c r="Y466" s="420"/>
      <c r="Z466" s="420"/>
      <c r="AA466" s="420"/>
      <c r="AB466" s="420"/>
      <c r="AC466" s="420"/>
    </row>
    <row r="467" spans="2:29">
      <c r="B467" s="420"/>
      <c r="C467" s="420"/>
      <c r="D467" s="420"/>
      <c r="E467" s="420"/>
      <c r="F467" s="421"/>
      <c r="G467" s="421"/>
      <c r="H467" s="420"/>
      <c r="I467" s="420"/>
      <c r="J467" s="420"/>
      <c r="K467" s="420"/>
      <c r="L467" s="420"/>
      <c r="M467" s="420"/>
      <c r="N467" s="420"/>
      <c r="O467" s="420"/>
      <c r="P467" s="420"/>
      <c r="Q467" s="420"/>
      <c r="R467" s="420"/>
      <c r="S467" s="420"/>
      <c r="T467" s="420"/>
      <c r="U467" s="420"/>
      <c r="V467" s="420"/>
      <c r="W467" s="420"/>
      <c r="X467" s="420"/>
      <c r="Y467" s="420"/>
      <c r="Z467" s="420"/>
      <c r="AA467" s="420"/>
      <c r="AB467" s="420"/>
      <c r="AC467" s="420"/>
    </row>
    <row r="468" spans="2:29">
      <c r="B468" s="420"/>
      <c r="C468" s="420"/>
      <c r="D468" s="420"/>
      <c r="E468" s="420"/>
      <c r="F468" s="421"/>
      <c r="G468" s="421"/>
      <c r="H468" s="420"/>
      <c r="I468" s="420"/>
      <c r="J468" s="420"/>
      <c r="K468" s="420"/>
      <c r="L468" s="420"/>
      <c r="M468" s="420"/>
      <c r="N468" s="420"/>
      <c r="O468" s="420"/>
      <c r="P468" s="420"/>
      <c r="Q468" s="420"/>
      <c r="R468" s="420"/>
      <c r="S468" s="420"/>
      <c r="T468" s="420"/>
      <c r="U468" s="420"/>
      <c r="V468" s="420"/>
      <c r="W468" s="420"/>
      <c r="X468" s="420"/>
      <c r="Y468" s="420"/>
      <c r="Z468" s="420"/>
      <c r="AA468" s="420"/>
      <c r="AB468" s="420"/>
      <c r="AC468" s="420"/>
    </row>
    <row r="469" spans="2:29">
      <c r="B469" s="420"/>
      <c r="C469" s="420"/>
      <c r="D469" s="420"/>
      <c r="E469" s="420"/>
      <c r="F469" s="421"/>
      <c r="G469" s="421"/>
      <c r="H469" s="420"/>
      <c r="I469" s="420"/>
      <c r="J469" s="420"/>
      <c r="K469" s="420"/>
      <c r="L469" s="420"/>
      <c r="M469" s="420"/>
      <c r="N469" s="420"/>
      <c r="O469" s="420"/>
      <c r="P469" s="420"/>
      <c r="Q469" s="420"/>
      <c r="R469" s="420"/>
      <c r="S469" s="420"/>
      <c r="T469" s="420"/>
      <c r="U469" s="420"/>
      <c r="V469" s="420"/>
      <c r="W469" s="420"/>
      <c r="X469" s="420"/>
      <c r="Y469" s="420"/>
      <c r="Z469" s="420"/>
      <c r="AA469" s="420"/>
      <c r="AB469" s="420"/>
      <c r="AC469" s="420"/>
    </row>
    <row r="470" spans="2:29">
      <c r="B470" s="420"/>
      <c r="C470" s="420"/>
      <c r="D470" s="420"/>
      <c r="E470" s="420"/>
      <c r="F470" s="421"/>
      <c r="G470" s="421"/>
      <c r="H470" s="420"/>
      <c r="I470" s="420"/>
      <c r="J470" s="420"/>
      <c r="K470" s="420"/>
      <c r="L470" s="420"/>
      <c r="M470" s="420"/>
      <c r="N470" s="420"/>
      <c r="O470" s="420"/>
      <c r="P470" s="420"/>
      <c r="Q470" s="420"/>
      <c r="R470" s="420"/>
      <c r="S470" s="420"/>
      <c r="T470" s="420"/>
      <c r="U470" s="420"/>
      <c r="V470" s="420"/>
      <c r="W470" s="420"/>
      <c r="X470" s="420"/>
      <c r="Y470" s="420"/>
      <c r="Z470" s="420"/>
      <c r="AA470" s="420"/>
      <c r="AB470" s="420"/>
      <c r="AC470" s="420"/>
    </row>
    <row r="471" spans="2:29">
      <c r="B471" s="420"/>
      <c r="C471" s="420"/>
      <c r="D471" s="420"/>
      <c r="E471" s="420"/>
      <c r="F471" s="421"/>
      <c r="G471" s="421"/>
      <c r="H471" s="420"/>
      <c r="I471" s="420"/>
      <c r="J471" s="420"/>
      <c r="K471" s="420"/>
      <c r="L471" s="420"/>
      <c r="M471" s="420"/>
      <c r="N471" s="420"/>
      <c r="O471" s="420"/>
      <c r="P471" s="420"/>
      <c r="Q471" s="420"/>
      <c r="R471" s="420"/>
      <c r="S471" s="420"/>
      <c r="T471" s="420"/>
      <c r="U471" s="420"/>
      <c r="V471" s="420"/>
      <c r="W471" s="420"/>
      <c r="X471" s="420"/>
      <c r="Y471" s="420"/>
      <c r="Z471" s="420"/>
      <c r="AA471" s="420"/>
      <c r="AB471" s="420"/>
      <c r="AC471" s="420"/>
    </row>
    <row r="472" spans="2:29">
      <c r="B472" s="420"/>
      <c r="C472" s="420"/>
      <c r="D472" s="420"/>
      <c r="E472" s="420"/>
      <c r="F472" s="421"/>
      <c r="G472" s="421"/>
      <c r="H472" s="420"/>
      <c r="I472" s="420"/>
      <c r="J472" s="420"/>
      <c r="K472" s="420"/>
      <c r="L472" s="420"/>
      <c r="M472" s="420"/>
      <c r="N472" s="420"/>
      <c r="O472" s="420"/>
      <c r="P472" s="420"/>
      <c r="Q472" s="420"/>
      <c r="R472" s="420"/>
      <c r="S472" s="420"/>
      <c r="T472" s="420"/>
      <c r="U472" s="420"/>
      <c r="V472" s="420"/>
      <c r="W472" s="420"/>
      <c r="X472" s="420"/>
      <c r="Y472" s="420"/>
      <c r="Z472" s="420"/>
      <c r="AA472" s="420"/>
      <c r="AB472" s="420"/>
      <c r="AC472" s="420"/>
    </row>
    <row r="473" spans="2:29">
      <c r="B473" s="420"/>
      <c r="C473" s="420"/>
      <c r="D473" s="420"/>
      <c r="E473" s="420"/>
      <c r="F473" s="421"/>
      <c r="G473" s="421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  <c r="R473" s="420"/>
      <c r="S473" s="420"/>
      <c r="T473" s="420"/>
      <c r="U473" s="420"/>
      <c r="V473" s="420"/>
      <c r="W473" s="420"/>
      <c r="X473" s="420"/>
      <c r="Y473" s="420"/>
      <c r="Z473" s="420"/>
      <c r="AA473" s="420"/>
      <c r="AB473" s="420"/>
      <c r="AC473" s="420"/>
    </row>
    <row r="474" spans="2:29">
      <c r="B474" s="420"/>
      <c r="C474" s="420"/>
      <c r="D474" s="420"/>
      <c r="E474" s="420"/>
      <c r="F474" s="421"/>
      <c r="G474" s="421"/>
      <c r="H474" s="420"/>
      <c r="I474" s="420"/>
      <c r="J474" s="420"/>
      <c r="K474" s="420"/>
      <c r="L474" s="420"/>
      <c r="M474" s="420"/>
      <c r="N474" s="420"/>
      <c r="O474" s="420"/>
      <c r="P474" s="420"/>
      <c r="Q474" s="420"/>
      <c r="R474" s="420"/>
      <c r="S474" s="420"/>
      <c r="T474" s="420"/>
      <c r="U474" s="420"/>
      <c r="V474" s="420"/>
      <c r="W474" s="420"/>
      <c r="X474" s="420"/>
      <c r="Y474" s="420"/>
      <c r="Z474" s="420"/>
      <c r="AA474" s="420"/>
      <c r="AB474" s="420"/>
      <c r="AC474" s="420"/>
    </row>
    <row r="475" spans="2:29">
      <c r="B475" s="420"/>
      <c r="C475" s="420"/>
      <c r="D475" s="420"/>
      <c r="E475" s="420"/>
      <c r="F475" s="421"/>
      <c r="G475" s="421"/>
      <c r="H475" s="420"/>
      <c r="I475" s="420"/>
      <c r="J475" s="420"/>
      <c r="K475" s="420"/>
      <c r="L475" s="420"/>
      <c r="M475" s="420"/>
      <c r="N475" s="420"/>
      <c r="O475" s="420"/>
      <c r="P475" s="420"/>
      <c r="Q475" s="420"/>
      <c r="R475" s="420"/>
      <c r="S475" s="420"/>
      <c r="T475" s="420"/>
      <c r="U475" s="420"/>
      <c r="V475" s="420"/>
      <c r="W475" s="420"/>
      <c r="X475" s="420"/>
      <c r="Y475" s="420"/>
      <c r="Z475" s="420"/>
      <c r="AA475" s="420"/>
      <c r="AB475" s="420"/>
      <c r="AC475" s="420"/>
    </row>
    <row r="476" spans="2:29">
      <c r="B476" s="420"/>
      <c r="C476" s="420"/>
      <c r="D476" s="420"/>
      <c r="E476" s="420"/>
      <c r="F476" s="421"/>
      <c r="G476" s="421"/>
      <c r="H476" s="420"/>
      <c r="I476" s="420"/>
      <c r="J476" s="420"/>
      <c r="K476" s="420"/>
      <c r="L476" s="420"/>
      <c r="M476" s="420"/>
      <c r="N476" s="420"/>
      <c r="O476" s="420"/>
      <c r="P476" s="420"/>
      <c r="Q476" s="420"/>
      <c r="R476" s="420"/>
      <c r="S476" s="420"/>
      <c r="T476" s="420"/>
      <c r="U476" s="420"/>
      <c r="V476" s="420"/>
      <c r="W476" s="420"/>
      <c r="X476" s="420"/>
      <c r="Y476" s="420"/>
      <c r="Z476" s="420"/>
      <c r="AA476" s="420"/>
      <c r="AB476" s="420"/>
      <c r="AC476" s="420"/>
    </row>
    <row r="477" spans="2:29">
      <c r="B477" s="420"/>
      <c r="C477" s="420"/>
      <c r="D477" s="420"/>
      <c r="E477" s="420"/>
      <c r="F477" s="421"/>
      <c r="G477" s="421"/>
      <c r="H477" s="420"/>
      <c r="I477" s="420"/>
      <c r="J477" s="420"/>
      <c r="K477" s="420"/>
      <c r="L477" s="420"/>
      <c r="M477" s="420"/>
      <c r="N477" s="420"/>
      <c r="O477" s="420"/>
      <c r="P477" s="420"/>
      <c r="Q477" s="420"/>
      <c r="R477" s="420"/>
      <c r="S477" s="420"/>
      <c r="T477" s="420"/>
      <c r="U477" s="420"/>
      <c r="V477" s="420"/>
      <c r="W477" s="420"/>
      <c r="X477" s="420"/>
      <c r="Y477" s="420"/>
      <c r="Z477" s="420"/>
      <c r="AA477" s="420"/>
      <c r="AB477" s="420"/>
      <c r="AC477" s="420"/>
    </row>
    <row r="478" spans="2:29">
      <c r="B478" s="420"/>
      <c r="C478" s="420"/>
      <c r="D478" s="420"/>
      <c r="E478" s="420"/>
      <c r="F478" s="421"/>
      <c r="G478" s="421"/>
      <c r="H478" s="420"/>
      <c r="I478" s="420"/>
      <c r="J478" s="420"/>
      <c r="K478" s="420"/>
      <c r="L478" s="420"/>
      <c r="M478" s="420"/>
      <c r="N478" s="420"/>
      <c r="O478" s="420"/>
      <c r="P478" s="420"/>
      <c r="Q478" s="420"/>
      <c r="R478" s="420"/>
      <c r="S478" s="420"/>
      <c r="T478" s="420"/>
      <c r="U478" s="420"/>
      <c r="V478" s="420"/>
      <c r="W478" s="420"/>
      <c r="X478" s="420"/>
      <c r="Y478" s="420"/>
      <c r="Z478" s="420"/>
      <c r="AA478" s="420"/>
      <c r="AB478" s="420"/>
      <c r="AC478" s="420"/>
    </row>
    <row r="479" spans="2:29">
      <c r="B479" s="420"/>
      <c r="C479" s="420"/>
      <c r="D479" s="420"/>
      <c r="E479" s="420"/>
      <c r="F479" s="421"/>
      <c r="G479" s="421"/>
      <c r="H479" s="420"/>
      <c r="I479" s="420"/>
      <c r="J479" s="420"/>
      <c r="K479" s="420"/>
      <c r="L479" s="420"/>
      <c r="M479" s="420"/>
      <c r="N479" s="420"/>
      <c r="O479" s="420"/>
      <c r="P479" s="420"/>
      <c r="Q479" s="420"/>
      <c r="R479" s="420"/>
      <c r="S479" s="420"/>
      <c r="T479" s="420"/>
      <c r="U479" s="420"/>
      <c r="V479" s="420"/>
      <c r="W479" s="420"/>
      <c r="X479" s="420"/>
      <c r="Y479" s="420"/>
      <c r="Z479" s="420"/>
      <c r="AA479" s="420"/>
      <c r="AB479" s="420"/>
      <c r="AC479" s="420"/>
    </row>
    <row r="480" spans="2:29">
      <c r="B480" s="420"/>
      <c r="C480" s="420"/>
      <c r="D480" s="420"/>
      <c r="E480" s="420"/>
      <c r="F480" s="421"/>
      <c r="G480" s="421"/>
      <c r="H480" s="420"/>
      <c r="I480" s="420"/>
      <c r="J480" s="420"/>
      <c r="K480" s="420"/>
      <c r="L480" s="420"/>
      <c r="M480" s="420"/>
      <c r="N480" s="420"/>
      <c r="O480" s="420"/>
      <c r="P480" s="420"/>
      <c r="Q480" s="420"/>
      <c r="R480" s="420"/>
      <c r="S480" s="420"/>
      <c r="T480" s="420"/>
      <c r="U480" s="420"/>
      <c r="V480" s="420"/>
      <c r="W480" s="420"/>
      <c r="X480" s="420"/>
      <c r="Y480" s="420"/>
      <c r="Z480" s="420"/>
      <c r="AA480" s="420"/>
      <c r="AB480" s="420"/>
      <c r="AC480" s="420"/>
    </row>
    <row r="481" spans="2:29">
      <c r="B481" s="420"/>
      <c r="C481" s="420"/>
      <c r="D481" s="420"/>
      <c r="E481" s="420"/>
      <c r="F481" s="421"/>
      <c r="G481" s="421"/>
      <c r="H481" s="420"/>
      <c r="I481" s="420"/>
      <c r="J481" s="420"/>
      <c r="K481" s="420"/>
      <c r="L481" s="420"/>
      <c r="M481" s="420"/>
      <c r="N481" s="420"/>
      <c r="O481" s="420"/>
      <c r="P481" s="420"/>
      <c r="Q481" s="420"/>
      <c r="R481" s="420"/>
      <c r="S481" s="420"/>
      <c r="T481" s="420"/>
      <c r="U481" s="420"/>
      <c r="V481" s="420"/>
      <c r="W481" s="420"/>
      <c r="X481" s="420"/>
      <c r="Y481" s="420"/>
      <c r="Z481" s="420"/>
      <c r="AA481" s="420"/>
      <c r="AB481" s="420"/>
      <c r="AC481" s="420"/>
    </row>
    <row r="482" spans="2:29">
      <c r="B482" s="420"/>
      <c r="C482" s="420"/>
      <c r="D482" s="420"/>
      <c r="E482" s="420"/>
      <c r="F482" s="421"/>
      <c r="G482" s="421"/>
      <c r="H482" s="420"/>
      <c r="I482" s="420"/>
      <c r="J482" s="420"/>
      <c r="K482" s="420"/>
      <c r="L482" s="420"/>
      <c r="M482" s="420"/>
      <c r="N482" s="420"/>
      <c r="O482" s="420"/>
      <c r="P482" s="420"/>
      <c r="Q482" s="420"/>
      <c r="R482" s="420"/>
      <c r="S482" s="420"/>
      <c r="T482" s="420"/>
      <c r="U482" s="420"/>
      <c r="V482" s="420"/>
      <c r="W482" s="420"/>
      <c r="X482" s="420"/>
      <c r="Y482" s="420"/>
      <c r="Z482" s="420"/>
      <c r="AA482" s="420"/>
      <c r="AB482" s="420"/>
      <c r="AC482" s="420"/>
    </row>
    <row r="483" spans="2:29">
      <c r="B483" s="420"/>
      <c r="C483" s="420"/>
      <c r="D483" s="420"/>
      <c r="E483" s="420"/>
      <c r="F483" s="421"/>
      <c r="G483" s="421"/>
      <c r="H483" s="420"/>
      <c r="I483" s="420"/>
      <c r="J483" s="420"/>
      <c r="K483" s="420"/>
      <c r="L483" s="420"/>
      <c r="M483" s="420"/>
      <c r="N483" s="420"/>
      <c r="O483" s="420"/>
      <c r="P483" s="420"/>
      <c r="Q483" s="420"/>
      <c r="R483" s="420"/>
      <c r="S483" s="420"/>
      <c r="T483" s="420"/>
      <c r="U483" s="420"/>
      <c r="V483" s="420"/>
      <c r="W483" s="420"/>
      <c r="X483" s="420"/>
      <c r="Y483" s="420"/>
      <c r="Z483" s="420"/>
      <c r="AA483" s="420"/>
      <c r="AB483" s="420"/>
      <c r="AC483" s="420"/>
    </row>
    <row r="484" spans="2:29">
      <c r="B484" s="420"/>
      <c r="C484" s="420"/>
      <c r="D484" s="420"/>
      <c r="E484" s="420"/>
      <c r="F484" s="421"/>
      <c r="G484" s="421"/>
      <c r="H484" s="420"/>
      <c r="I484" s="420"/>
      <c r="J484" s="420"/>
      <c r="K484" s="420"/>
      <c r="L484" s="420"/>
      <c r="M484" s="420"/>
      <c r="N484" s="420"/>
      <c r="O484" s="420"/>
      <c r="P484" s="420"/>
      <c r="Q484" s="420"/>
      <c r="R484" s="420"/>
      <c r="S484" s="420"/>
      <c r="T484" s="420"/>
      <c r="U484" s="420"/>
      <c r="V484" s="420"/>
      <c r="W484" s="420"/>
      <c r="X484" s="420"/>
      <c r="Y484" s="420"/>
      <c r="Z484" s="420"/>
      <c r="AA484" s="420"/>
      <c r="AB484" s="420"/>
      <c r="AC484" s="420"/>
    </row>
    <row r="485" spans="2:29">
      <c r="B485" s="420"/>
      <c r="C485" s="420"/>
      <c r="D485" s="420"/>
      <c r="E485" s="420"/>
      <c r="F485" s="421"/>
      <c r="G485" s="421"/>
      <c r="H485" s="420"/>
      <c r="I485" s="420"/>
      <c r="J485" s="420"/>
      <c r="K485" s="420"/>
      <c r="L485" s="420"/>
      <c r="M485" s="420"/>
      <c r="N485" s="420"/>
      <c r="O485" s="420"/>
      <c r="P485" s="420"/>
      <c r="Q485" s="420"/>
      <c r="R485" s="420"/>
      <c r="S485" s="420"/>
      <c r="T485" s="420"/>
      <c r="U485" s="420"/>
      <c r="V485" s="420"/>
      <c r="W485" s="420"/>
      <c r="X485" s="420"/>
      <c r="Y485" s="420"/>
      <c r="Z485" s="420"/>
      <c r="AA485" s="420"/>
      <c r="AB485" s="420"/>
      <c r="AC485" s="420"/>
    </row>
    <row r="486" spans="2:29">
      <c r="B486" s="420"/>
      <c r="C486" s="420"/>
      <c r="D486" s="420"/>
      <c r="E486" s="420"/>
      <c r="F486" s="421"/>
      <c r="G486" s="421"/>
      <c r="H486" s="420"/>
      <c r="I486" s="420"/>
      <c r="J486" s="420"/>
      <c r="K486" s="420"/>
      <c r="L486" s="420"/>
      <c r="M486" s="420"/>
      <c r="N486" s="420"/>
      <c r="O486" s="420"/>
      <c r="P486" s="420"/>
      <c r="Q486" s="420"/>
      <c r="R486" s="420"/>
      <c r="S486" s="420"/>
      <c r="T486" s="420"/>
      <c r="U486" s="420"/>
      <c r="V486" s="420"/>
      <c r="W486" s="420"/>
      <c r="X486" s="420"/>
      <c r="Y486" s="420"/>
      <c r="Z486" s="420"/>
      <c r="AA486" s="420"/>
      <c r="AB486" s="420"/>
      <c r="AC486" s="420"/>
    </row>
    <row r="487" spans="2:29">
      <c r="B487" s="420"/>
      <c r="C487" s="420"/>
      <c r="D487" s="420"/>
      <c r="E487" s="420"/>
      <c r="F487" s="421"/>
      <c r="G487" s="421"/>
      <c r="H487" s="420"/>
      <c r="I487" s="420"/>
      <c r="J487" s="420"/>
      <c r="K487" s="420"/>
      <c r="L487" s="420"/>
      <c r="M487" s="420"/>
      <c r="N487" s="420"/>
      <c r="O487" s="420"/>
      <c r="P487" s="420"/>
      <c r="Q487" s="420"/>
      <c r="R487" s="420"/>
      <c r="S487" s="420"/>
      <c r="T487" s="420"/>
      <c r="U487" s="420"/>
      <c r="V487" s="420"/>
      <c r="W487" s="420"/>
      <c r="X487" s="420"/>
      <c r="Y487" s="420"/>
      <c r="Z487" s="420"/>
      <c r="AA487" s="420"/>
      <c r="AB487" s="420"/>
      <c r="AC487" s="420"/>
    </row>
    <row r="488" spans="2:29">
      <c r="B488" s="420"/>
      <c r="C488" s="420"/>
      <c r="D488" s="420"/>
      <c r="E488" s="420"/>
      <c r="F488" s="421"/>
      <c r="G488" s="421"/>
      <c r="H488" s="420"/>
      <c r="I488" s="420"/>
      <c r="J488" s="420"/>
      <c r="K488" s="420"/>
      <c r="L488" s="420"/>
      <c r="M488" s="420"/>
      <c r="N488" s="420"/>
      <c r="O488" s="420"/>
      <c r="P488" s="420"/>
      <c r="Q488" s="420"/>
      <c r="R488" s="420"/>
      <c r="S488" s="420"/>
      <c r="T488" s="420"/>
      <c r="U488" s="420"/>
      <c r="V488" s="420"/>
      <c r="W488" s="420"/>
      <c r="X488" s="420"/>
      <c r="Y488" s="420"/>
      <c r="Z488" s="420"/>
      <c r="AA488" s="420"/>
      <c r="AB488" s="420"/>
      <c r="AC488" s="420"/>
    </row>
    <row r="489" spans="2:29">
      <c r="B489" s="420"/>
      <c r="C489" s="420"/>
      <c r="D489" s="420"/>
      <c r="E489" s="420"/>
      <c r="F489" s="421"/>
      <c r="G489" s="421"/>
      <c r="H489" s="420"/>
      <c r="I489" s="420"/>
      <c r="J489" s="420"/>
      <c r="K489" s="420"/>
      <c r="L489" s="420"/>
      <c r="M489" s="420"/>
      <c r="N489" s="420"/>
      <c r="O489" s="420"/>
      <c r="P489" s="420"/>
      <c r="Q489" s="420"/>
      <c r="R489" s="420"/>
      <c r="S489" s="420"/>
      <c r="T489" s="420"/>
      <c r="U489" s="420"/>
      <c r="V489" s="420"/>
      <c r="W489" s="420"/>
      <c r="X489" s="420"/>
      <c r="Y489" s="420"/>
      <c r="Z489" s="420"/>
      <c r="AA489" s="420"/>
      <c r="AB489" s="420"/>
      <c r="AC489" s="420"/>
    </row>
    <row r="490" spans="2:29">
      <c r="B490" s="420"/>
      <c r="C490" s="420"/>
      <c r="D490" s="420"/>
      <c r="E490" s="420"/>
      <c r="F490" s="421"/>
      <c r="G490" s="421"/>
      <c r="H490" s="420"/>
      <c r="I490" s="420"/>
      <c r="J490" s="420"/>
      <c r="K490" s="420"/>
      <c r="L490" s="420"/>
      <c r="M490" s="420"/>
      <c r="N490" s="420"/>
      <c r="O490" s="420"/>
      <c r="P490" s="420"/>
      <c r="Q490" s="420"/>
      <c r="R490" s="420"/>
      <c r="S490" s="420"/>
      <c r="T490" s="420"/>
      <c r="U490" s="420"/>
      <c r="V490" s="420"/>
      <c r="W490" s="420"/>
      <c r="X490" s="420"/>
      <c r="Y490" s="420"/>
      <c r="Z490" s="420"/>
      <c r="AA490" s="420"/>
      <c r="AB490" s="420"/>
      <c r="AC490" s="420"/>
    </row>
    <row r="491" spans="2:29">
      <c r="B491" s="420"/>
      <c r="C491" s="420"/>
      <c r="D491" s="420"/>
      <c r="E491" s="420"/>
      <c r="F491" s="421"/>
      <c r="G491" s="421"/>
      <c r="H491" s="420"/>
      <c r="I491" s="420"/>
      <c r="J491" s="420"/>
      <c r="K491" s="420"/>
      <c r="L491" s="420"/>
      <c r="M491" s="420"/>
      <c r="N491" s="420"/>
      <c r="O491" s="420"/>
      <c r="P491" s="420"/>
      <c r="Q491" s="420"/>
      <c r="R491" s="420"/>
      <c r="S491" s="420"/>
      <c r="T491" s="420"/>
      <c r="U491" s="420"/>
      <c r="V491" s="420"/>
      <c r="W491" s="420"/>
      <c r="X491" s="420"/>
      <c r="Y491" s="420"/>
      <c r="Z491" s="420"/>
      <c r="AA491" s="420"/>
      <c r="AB491" s="420"/>
      <c r="AC491" s="420"/>
    </row>
    <row r="492" spans="2:29">
      <c r="B492" s="420"/>
      <c r="C492" s="420"/>
      <c r="D492" s="420"/>
      <c r="E492" s="420"/>
      <c r="F492" s="421"/>
      <c r="G492" s="421"/>
      <c r="H492" s="420"/>
      <c r="I492" s="420"/>
      <c r="J492" s="420"/>
      <c r="K492" s="420"/>
      <c r="L492" s="420"/>
      <c r="M492" s="420"/>
      <c r="N492" s="420"/>
      <c r="O492" s="420"/>
      <c r="P492" s="420"/>
      <c r="Q492" s="420"/>
      <c r="R492" s="420"/>
      <c r="S492" s="420"/>
      <c r="T492" s="420"/>
      <c r="U492" s="420"/>
      <c r="V492" s="420"/>
      <c r="W492" s="420"/>
      <c r="X492" s="420"/>
      <c r="Y492" s="420"/>
      <c r="Z492" s="420"/>
      <c r="AA492" s="420"/>
      <c r="AB492" s="420"/>
      <c r="AC492" s="420"/>
    </row>
    <row r="493" spans="2:29">
      <c r="B493" s="420"/>
      <c r="C493" s="420"/>
      <c r="D493" s="420"/>
      <c r="E493" s="420"/>
      <c r="F493" s="421"/>
      <c r="G493" s="421"/>
      <c r="H493" s="420"/>
      <c r="I493" s="420"/>
      <c r="J493" s="420"/>
      <c r="K493" s="420"/>
      <c r="L493" s="420"/>
      <c r="M493" s="420"/>
      <c r="N493" s="420"/>
      <c r="O493" s="420"/>
      <c r="P493" s="420"/>
      <c r="Q493" s="420"/>
      <c r="R493" s="420"/>
      <c r="S493" s="420"/>
      <c r="T493" s="420"/>
      <c r="U493" s="420"/>
      <c r="V493" s="420"/>
      <c r="W493" s="420"/>
      <c r="X493" s="420"/>
      <c r="Y493" s="420"/>
      <c r="Z493" s="420"/>
      <c r="AA493" s="420"/>
      <c r="AB493" s="420"/>
      <c r="AC493" s="420"/>
    </row>
    <row r="494" spans="2:29">
      <c r="B494" s="420"/>
      <c r="C494" s="420"/>
      <c r="D494" s="420"/>
      <c r="E494" s="420"/>
      <c r="F494" s="421"/>
      <c r="G494" s="421"/>
      <c r="H494" s="420"/>
      <c r="I494" s="420"/>
      <c r="J494" s="420"/>
      <c r="K494" s="420"/>
      <c r="L494" s="420"/>
      <c r="M494" s="420"/>
      <c r="N494" s="420"/>
      <c r="O494" s="420"/>
      <c r="P494" s="420"/>
      <c r="Q494" s="420"/>
      <c r="R494" s="420"/>
      <c r="S494" s="420"/>
      <c r="T494" s="420"/>
      <c r="U494" s="420"/>
      <c r="V494" s="420"/>
      <c r="W494" s="420"/>
      <c r="X494" s="420"/>
      <c r="Y494" s="420"/>
      <c r="Z494" s="420"/>
      <c r="AA494" s="420"/>
      <c r="AB494" s="420"/>
      <c r="AC494" s="420"/>
    </row>
    <row r="495" spans="2:29">
      <c r="B495" s="420"/>
      <c r="C495" s="420"/>
      <c r="D495" s="420"/>
      <c r="E495" s="420"/>
      <c r="F495" s="421"/>
      <c r="G495" s="421"/>
      <c r="H495" s="420"/>
      <c r="I495" s="420"/>
      <c r="J495" s="420"/>
      <c r="K495" s="420"/>
      <c r="L495" s="420"/>
      <c r="M495" s="420"/>
      <c r="N495" s="420"/>
      <c r="O495" s="420"/>
      <c r="P495" s="420"/>
      <c r="Q495" s="420"/>
      <c r="R495" s="420"/>
      <c r="S495" s="420"/>
      <c r="T495" s="420"/>
      <c r="U495" s="420"/>
      <c r="V495" s="420"/>
      <c r="W495" s="420"/>
      <c r="X495" s="420"/>
      <c r="Y495" s="420"/>
      <c r="Z495" s="420"/>
      <c r="AA495" s="420"/>
      <c r="AB495" s="420"/>
      <c r="AC495" s="420"/>
    </row>
    <row r="496" spans="2:29">
      <c r="B496" s="420"/>
      <c r="C496" s="420"/>
      <c r="D496" s="420"/>
      <c r="E496" s="420"/>
      <c r="F496" s="421"/>
      <c r="G496" s="421"/>
      <c r="H496" s="420"/>
      <c r="I496" s="420"/>
      <c r="J496" s="420"/>
      <c r="K496" s="420"/>
      <c r="L496" s="420"/>
      <c r="M496" s="420"/>
      <c r="N496" s="420"/>
      <c r="O496" s="420"/>
      <c r="P496" s="420"/>
      <c r="Q496" s="420"/>
      <c r="R496" s="420"/>
      <c r="S496" s="420"/>
      <c r="T496" s="420"/>
      <c r="U496" s="420"/>
      <c r="V496" s="420"/>
      <c r="W496" s="420"/>
      <c r="X496" s="420"/>
      <c r="Y496" s="420"/>
      <c r="Z496" s="420"/>
      <c r="AA496" s="420"/>
      <c r="AB496" s="420"/>
      <c r="AC496" s="420"/>
    </row>
    <row r="497" spans="2:29">
      <c r="B497" s="420"/>
      <c r="C497" s="420"/>
      <c r="D497" s="420"/>
      <c r="E497" s="420"/>
      <c r="F497" s="421"/>
      <c r="G497" s="421"/>
      <c r="H497" s="420"/>
      <c r="I497" s="420"/>
      <c r="J497" s="420"/>
      <c r="K497" s="420"/>
      <c r="L497" s="420"/>
      <c r="M497" s="420"/>
      <c r="N497" s="420"/>
      <c r="O497" s="420"/>
      <c r="P497" s="420"/>
      <c r="Q497" s="420"/>
      <c r="R497" s="420"/>
      <c r="S497" s="420"/>
      <c r="T497" s="420"/>
      <c r="U497" s="420"/>
      <c r="V497" s="420"/>
      <c r="W497" s="420"/>
      <c r="X497" s="420"/>
      <c r="Y497" s="420"/>
      <c r="Z497" s="420"/>
      <c r="AA497" s="420"/>
      <c r="AB497" s="420"/>
      <c r="AC497" s="420"/>
    </row>
    <row r="498" spans="2:29">
      <c r="B498" s="420"/>
      <c r="C498" s="420"/>
      <c r="D498" s="420"/>
      <c r="E498" s="420"/>
      <c r="F498" s="421"/>
      <c r="G498" s="421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  <c r="R498" s="420"/>
      <c r="S498" s="420"/>
      <c r="T498" s="420"/>
      <c r="U498" s="420"/>
      <c r="V498" s="420"/>
      <c r="W498" s="420"/>
      <c r="X498" s="420"/>
      <c r="Y498" s="420"/>
      <c r="Z498" s="420"/>
      <c r="AA498" s="420"/>
      <c r="AB498" s="420"/>
      <c r="AC498" s="420"/>
    </row>
    <row r="499" spans="2:29">
      <c r="B499" s="420"/>
      <c r="C499" s="420"/>
      <c r="D499" s="420"/>
      <c r="E499" s="420"/>
      <c r="F499" s="421"/>
      <c r="G499" s="421"/>
      <c r="H499" s="420"/>
      <c r="I499" s="420"/>
      <c r="J499" s="420"/>
      <c r="K499" s="420"/>
      <c r="L499" s="420"/>
      <c r="M499" s="420"/>
      <c r="N499" s="420"/>
      <c r="O499" s="420"/>
      <c r="P499" s="420"/>
      <c r="Q499" s="420"/>
      <c r="R499" s="420"/>
      <c r="S499" s="420"/>
      <c r="T499" s="420"/>
      <c r="U499" s="420"/>
      <c r="V499" s="420"/>
      <c r="W499" s="420"/>
      <c r="X499" s="420"/>
      <c r="Y499" s="420"/>
      <c r="Z499" s="420"/>
      <c r="AA499" s="420"/>
      <c r="AB499" s="420"/>
      <c r="AC499" s="420"/>
    </row>
    <row r="500" spans="2:29">
      <c r="B500" s="420"/>
      <c r="C500" s="420"/>
      <c r="D500" s="420"/>
      <c r="E500" s="420"/>
      <c r="F500" s="421"/>
      <c r="G500" s="421"/>
      <c r="H500" s="420"/>
      <c r="I500" s="420"/>
      <c r="J500" s="420"/>
      <c r="K500" s="420"/>
      <c r="L500" s="420"/>
      <c r="M500" s="420"/>
      <c r="N500" s="420"/>
      <c r="O500" s="420"/>
      <c r="P500" s="420"/>
      <c r="Q500" s="420"/>
      <c r="R500" s="420"/>
      <c r="S500" s="420"/>
      <c r="T500" s="420"/>
      <c r="U500" s="420"/>
      <c r="V500" s="420"/>
      <c r="W500" s="420"/>
      <c r="X500" s="420"/>
      <c r="Y500" s="420"/>
      <c r="Z500" s="420"/>
      <c r="AA500" s="420"/>
      <c r="AB500" s="420"/>
      <c r="AC500" s="420"/>
    </row>
    <row r="501" spans="2:29">
      <c r="B501" s="420"/>
      <c r="C501" s="420"/>
      <c r="D501" s="420"/>
      <c r="E501" s="420"/>
      <c r="F501" s="421"/>
      <c r="G501" s="421"/>
      <c r="H501" s="420"/>
      <c r="I501" s="420"/>
      <c r="J501" s="420"/>
      <c r="K501" s="420"/>
      <c r="L501" s="420"/>
      <c r="M501" s="420"/>
      <c r="N501" s="420"/>
      <c r="O501" s="420"/>
      <c r="P501" s="420"/>
      <c r="Q501" s="420"/>
      <c r="R501" s="420"/>
      <c r="S501" s="420"/>
      <c r="T501" s="420"/>
      <c r="U501" s="420"/>
      <c r="V501" s="420"/>
      <c r="W501" s="420"/>
      <c r="X501" s="420"/>
      <c r="Y501" s="420"/>
      <c r="Z501" s="420"/>
      <c r="AA501" s="420"/>
      <c r="AB501" s="420"/>
      <c r="AC501" s="420"/>
    </row>
    <row r="502" spans="2:29">
      <c r="B502" s="420"/>
      <c r="C502" s="420"/>
      <c r="D502" s="420"/>
      <c r="E502" s="420"/>
      <c r="F502" s="421"/>
      <c r="G502" s="421"/>
      <c r="H502" s="420"/>
      <c r="I502" s="420"/>
      <c r="J502" s="420"/>
      <c r="K502" s="420"/>
      <c r="L502" s="420"/>
      <c r="M502" s="420"/>
      <c r="N502" s="420"/>
      <c r="O502" s="420"/>
      <c r="P502" s="420"/>
      <c r="Q502" s="420"/>
      <c r="R502" s="420"/>
      <c r="S502" s="420"/>
      <c r="T502" s="420"/>
      <c r="U502" s="420"/>
      <c r="V502" s="420"/>
      <c r="W502" s="420"/>
      <c r="X502" s="420"/>
      <c r="Y502" s="420"/>
      <c r="Z502" s="420"/>
      <c r="AA502" s="420"/>
      <c r="AB502" s="420"/>
      <c r="AC502" s="420"/>
    </row>
    <row r="503" spans="2:29">
      <c r="B503" s="420"/>
      <c r="C503" s="420"/>
      <c r="D503" s="420"/>
      <c r="E503" s="420"/>
      <c r="F503" s="421"/>
      <c r="G503" s="421"/>
      <c r="H503" s="420"/>
      <c r="I503" s="420"/>
      <c r="J503" s="420"/>
      <c r="K503" s="420"/>
      <c r="L503" s="420"/>
      <c r="M503" s="420"/>
      <c r="N503" s="420"/>
      <c r="O503" s="420"/>
      <c r="P503" s="420"/>
      <c r="Q503" s="420"/>
      <c r="R503" s="420"/>
      <c r="S503" s="420"/>
      <c r="T503" s="420"/>
      <c r="U503" s="420"/>
      <c r="V503" s="420"/>
      <c r="W503" s="420"/>
      <c r="X503" s="420"/>
      <c r="Y503" s="420"/>
      <c r="Z503" s="420"/>
      <c r="AA503" s="420"/>
      <c r="AB503" s="420"/>
      <c r="AC503" s="420"/>
    </row>
    <row r="504" spans="2:29">
      <c r="B504" s="420"/>
      <c r="C504" s="420"/>
      <c r="D504" s="420"/>
      <c r="E504" s="420"/>
      <c r="F504" s="421"/>
      <c r="G504" s="421"/>
      <c r="H504" s="420"/>
      <c r="I504" s="420"/>
      <c r="J504" s="420"/>
      <c r="K504" s="420"/>
      <c r="L504" s="420"/>
      <c r="M504" s="420"/>
      <c r="N504" s="420"/>
      <c r="O504" s="420"/>
      <c r="P504" s="420"/>
      <c r="Q504" s="420"/>
      <c r="R504" s="420"/>
      <c r="S504" s="420"/>
      <c r="T504" s="420"/>
      <c r="U504" s="420"/>
      <c r="V504" s="420"/>
      <c r="W504" s="420"/>
      <c r="X504" s="420"/>
      <c r="Y504" s="420"/>
      <c r="Z504" s="420"/>
      <c r="AA504" s="420"/>
      <c r="AB504" s="420"/>
      <c r="AC504" s="420"/>
    </row>
    <row r="505" spans="2:29">
      <c r="B505" s="420"/>
      <c r="C505" s="420"/>
      <c r="D505" s="420"/>
      <c r="E505" s="420"/>
      <c r="F505" s="421"/>
      <c r="G505" s="421"/>
      <c r="H505" s="420"/>
      <c r="I505" s="420"/>
      <c r="J505" s="420"/>
      <c r="K505" s="420"/>
      <c r="L505" s="420"/>
      <c r="M505" s="420"/>
      <c r="N505" s="420"/>
      <c r="O505" s="420"/>
      <c r="P505" s="420"/>
      <c r="Q505" s="420"/>
      <c r="R505" s="420"/>
      <c r="S505" s="420"/>
      <c r="T505" s="420"/>
      <c r="U505" s="420"/>
      <c r="V505" s="420"/>
      <c r="W505" s="420"/>
      <c r="X505" s="420"/>
      <c r="Y505" s="420"/>
      <c r="Z505" s="420"/>
      <c r="AA505" s="420"/>
      <c r="AB505" s="420"/>
      <c r="AC505" s="420"/>
    </row>
    <row r="506" spans="2:29">
      <c r="B506" s="420"/>
      <c r="C506" s="420"/>
      <c r="D506" s="420"/>
      <c r="E506" s="420"/>
      <c r="F506" s="421"/>
      <c r="G506" s="421"/>
      <c r="H506" s="420"/>
      <c r="I506" s="420"/>
      <c r="J506" s="420"/>
      <c r="K506" s="420"/>
      <c r="L506" s="420"/>
      <c r="M506" s="420"/>
      <c r="N506" s="420"/>
      <c r="O506" s="420"/>
      <c r="P506" s="420"/>
      <c r="Q506" s="420"/>
      <c r="R506" s="420"/>
      <c r="S506" s="420"/>
      <c r="T506" s="420"/>
      <c r="U506" s="420"/>
      <c r="V506" s="420"/>
      <c r="W506" s="420"/>
      <c r="X506" s="420"/>
      <c r="Y506" s="420"/>
      <c r="Z506" s="420"/>
      <c r="AA506" s="420"/>
      <c r="AB506" s="420"/>
      <c r="AC506" s="420"/>
    </row>
    <row r="507" spans="2:29">
      <c r="B507" s="420"/>
      <c r="C507" s="420"/>
      <c r="D507" s="420"/>
      <c r="E507" s="420"/>
      <c r="F507" s="421"/>
      <c r="G507" s="421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  <c r="R507" s="420"/>
      <c r="S507" s="420"/>
      <c r="T507" s="420"/>
      <c r="U507" s="420"/>
      <c r="V507" s="420"/>
      <c r="W507" s="420"/>
      <c r="X507" s="420"/>
      <c r="Y507" s="420"/>
      <c r="Z507" s="420"/>
      <c r="AA507" s="420"/>
      <c r="AB507" s="420"/>
      <c r="AC507" s="420"/>
    </row>
    <row r="508" spans="2:29">
      <c r="B508" s="420"/>
      <c r="C508" s="420"/>
      <c r="D508" s="420"/>
      <c r="E508" s="420"/>
      <c r="F508" s="421"/>
      <c r="G508" s="421"/>
      <c r="H508" s="420"/>
      <c r="I508" s="420"/>
      <c r="J508" s="420"/>
      <c r="K508" s="420"/>
      <c r="L508" s="420"/>
      <c r="M508" s="420"/>
      <c r="N508" s="420"/>
      <c r="O508" s="420"/>
      <c r="P508" s="420"/>
      <c r="Q508" s="420"/>
      <c r="R508" s="420"/>
      <c r="S508" s="420"/>
      <c r="T508" s="420"/>
      <c r="U508" s="420"/>
      <c r="V508" s="420"/>
      <c r="W508" s="420"/>
      <c r="X508" s="420"/>
      <c r="Y508" s="420"/>
      <c r="Z508" s="420"/>
      <c r="AA508" s="420"/>
      <c r="AB508" s="420"/>
      <c r="AC508" s="420"/>
    </row>
    <row r="509" spans="2:29">
      <c r="B509" s="420"/>
      <c r="C509" s="420"/>
      <c r="D509" s="420"/>
      <c r="E509" s="420"/>
      <c r="F509" s="421"/>
      <c r="G509" s="421"/>
      <c r="H509" s="420"/>
      <c r="I509" s="420"/>
      <c r="J509" s="420"/>
      <c r="K509" s="420"/>
      <c r="L509" s="420"/>
      <c r="M509" s="420"/>
      <c r="N509" s="420"/>
      <c r="O509" s="420"/>
      <c r="P509" s="420"/>
      <c r="Q509" s="420"/>
      <c r="R509" s="420"/>
      <c r="S509" s="420"/>
      <c r="T509" s="420"/>
      <c r="U509" s="420"/>
      <c r="V509" s="420"/>
      <c r="W509" s="420"/>
      <c r="X509" s="420"/>
      <c r="Y509" s="420"/>
      <c r="Z509" s="420"/>
      <c r="AA509" s="420"/>
      <c r="AB509" s="420"/>
      <c r="AC509" s="420"/>
    </row>
    <row r="510" spans="2:29">
      <c r="B510" s="420"/>
      <c r="C510" s="420"/>
      <c r="D510" s="420"/>
      <c r="E510" s="420"/>
      <c r="F510" s="421"/>
      <c r="G510" s="421"/>
      <c r="H510" s="420"/>
      <c r="I510" s="420"/>
      <c r="J510" s="420"/>
      <c r="K510" s="420"/>
      <c r="L510" s="420"/>
      <c r="M510" s="420"/>
      <c r="N510" s="420"/>
      <c r="O510" s="420"/>
      <c r="P510" s="420"/>
      <c r="Q510" s="420"/>
      <c r="R510" s="420"/>
      <c r="S510" s="420"/>
      <c r="T510" s="420"/>
      <c r="U510" s="420"/>
      <c r="V510" s="420"/>
      <c r="W510" s="420"/>
      <c r="X510" s="420"/>
      <c r="Y510" s="420"/>
      <c r="Z510" s="420"/>
      <c r="AA510" s="420"/>
      <c r="AB510" s="420"/>
      <c r="AC510" s="420"/>
    </row>
    <row r="511" spans="2:29">
      <c r="B511" s="420"/>
      <c r="C511" s="420"/>
      <c r="D511" s="420"/>
      <c r="E511" s="420"/>
      <c r="F511" s="421"/>
      <c r="G511" s="421"/>
      <c r="H511" s="420"/>
      <c r="I511" s="420"/>
      <c r="J511" s="420"/>
      <c r="K511" s="420"/>
      <c r="L511" s="420"/>
      <c r="M511" s="420"/>
      <c r="N511" s="420"/>
      <c r="O511" s="420"/>
      <c r="P511" s="420"/>
      <c r="Q511" s="420"/>
      <c r="R511" s="420"/>
      <c r="S511" s="420"/>
      <c r="T511" s="420"/>
      <c r="U511" s="420"/>
      <c r="V511" s="420"/>
      <c r="W511" s="420"/>
      <c r="X511" s="420"/>
      <c r="Y511" s="420"/>
      <c r="Z511" s="420"/>
      <c r="AA511" s="420"/>
      <c r="AB511" s="420"/>
      <c r="AC511" s="420"/>
    </row>
    <row r="512" spans="2:29">
      <c r="B512" s="420"/>
      <c r="C512" s="420"/>
      <c r="D512" s="420"/>
      <c r="E512" s="420"/>
      <c r="F512" s="421"/>
      <c r="G512" s="421"/>
      <c r="H512" s="420"/>
      <c r="I512" s="420"/>
      <c r="J512" s="420"/>
      <c r="K512" s="420"/>
      <c r="L512" s="420"/>
      <c r="M512" s="420"/>
      <c r="N512" s="420"/>
      <c r="O512" s="420"/>
      <c r="P512" s="420"/>
      <c r="Q512" s="420"/>
      <c r="R512" s="420"/>
      <c r="S512" s="420"/>
      <c r="T512" s="420"/>
      <c r="U512" s="420"/>
      <c r="V512" s="420"/>
      <c r="W512" s="420"/>
      <c r="X512" s="420"/>
      <c r="Y512" s="420"/>
      <c r="Z512" s="420"/>
      <c r="AA512" s="420"/>
      <c r="AB512" s="420"/>
      <c r="AC512" s="420"/>
    </row>
    <row r="513" spans="2:29">
      <c r="B513" s="420"/>
      <c r="C513" s="420"/>
      <c r="D513" s="420"/>
      <c r="E513" s="420"/>
      <c r="F513" s="421"/>
      <c r="G513" s="421"/>
      <c r="H513" s="420"/>
      <c r="I513" s="420"/>
      <c r="J513" s="420"/>
      <c r="K513" s="420"/>
      <c r="L513" s="420"/>
      <c r="M513" s="420"/>
      <c r="N513" s="420"/>
      <c r="O513" s="420"/>
      <c r="P513" s="420"/>
      <c r="Q513" s="420"/>
      <c r="R513" s="420"/>
      <c r="S513" s="420"/>
      <c r="T513" s="420"/>
      <c r="U513" s="420"/>
      <c r="V513" s="420"/>
      <c r="W513" s="420"/>
      <c r="X513" s="420"/>
      <c r="Y513" s="420"/>
      <c r="Z513" s="420"/>
      <c r="AA513" s="420"/>
      <c r="AB513" s="420"/>
      <c r="AC513" s="420"/>
    </row>
    <row r="514" spans="2:29">
      <c r="B514" s="420"/>
      <c r="C514" s="420"/>
      <c r="D514" s="420"/>
      <c r="E514" s="420"/>
      <c r="F514" s="421"/>
      <c r="G514" s="421"/>
      <c r="H514" s="420"/>
      <c r="I514" s="420"/>
      <c r="J514" s="420"/>
      <c r="K514" s="420"/>
      <c r="L514" s="420"/>
      <c r="M514" s="420"/>
      <c r="N514" s="420"/>
      <c r="O514" s="420"/>
      <c r="P514" s="420"/>
      <c r="Q514" s="420"/>
      <c r="R514" s="420"/>
      <c r="S514" s="420"/>
      <c r="T514" s="420"/>
      <c r="U514" s="420"/>
      <c r="V514" s="420"/>
      <c r="W514" s="420"/>
      <c r="X514" s="420"/>
      <c r="Y514" s="420"/>
      <c r="Z514" s="420"/>
      <c r="AA514" s="420"/>
      <c r="AB514" s="420"/>
      <c r="AC514" s="420"/>
    </row>
    <row r="515" spans="2:29">
      <c r="B515" s="420"/>
      <c r="C515" s="420"/>
      <c r="D515" s="420"/>
      <c r="E515" s="420"/>
      <c r="F515" s="421"/>
      <c r="G515" s="421"/>
      <c r="H515" s="420"/>
      <c r="I515" s="420"/>
      <c r="J515" s="420"/>
      <c r="K515" s="420"/>
      <c r="L515" s="420"/>
      <c r="M515" s="420"/>
      <c r="N515" s="420"/>
      <c r="O515" s="420"/>
      <c r="P515" s="420"/>
      <c r="Q515" s="420"/>
      <c r="R515" s="420"/>
      <c r="S515" s="420"/>
      <c r="T515" s="420"/>
      <c r="U515" s="420"/>
      <c r="V515" s="420"/>
      <c r="W515" s="420"/>
      <c r="X515" s="420"/>
      <c r="Y515" s="420"/>
      <c r="Z515" s="420"/>
      <c r="AA515" s="420"/>
      <c r="AB515" s="420"/>
      <c r="AC515" s="420"/>
    </row>
    <row r="516" spans="2:29">
      <c r="B516" s="420"/>
      <c r="C516" s="420"/>
      <c r="D516" s="420"/>
      <c r="E516" s="420"/>
      <c r="F516" s="421"/>
      <c r="G516" s="421"/>
      <c r="H516" s="420"/>
      <c r="I516" s="420"/>
      <c r="J516" s="420"/>
      <c r="K516" s="420"/>
      <c r="L516" s="420"/>
      <c r="M516" s="420"/>
      <c r="N516" s="420"/>
      <c r="O516" s="420"/>
      <c r="P516" s="420"/>
      <c r="Q516" s="420"/>
      <c r="R516" s="420"/>
      <c r="S516" s="420"/>
      <c r="T516" s="420"/>
      <c r="U516" s="420"/>
      <c r="V516" s="420"/>
      <c r="W516" s="420"/>
      <c r="X516" s="420"/>
      <c r="Y516" s="420"/>
      <c r="Z516" s="420"/>
      <c r="AA516" s="420"/>
      <c r="AB516" s="420"/>
      <c r="AC516" s="420"/>
    </row>
    <row r="517" spans="2:29">
      <c r="B517" s="420"/>
      <c r="C517" s="420"/>
      <c r="D517" s="420"/>
      <c r="E517" s="420"/>
      <c r="F517" s="421"/>
      <c r="G517" s="421"/>
      <c r="H517" s="420"/>
      <c r="I517" s="420"/>
      <c r="J517" s="420"/>
      <c r="K517" s="420"/>
      <c r="L517" s="420"/>
      <c r="M517" s="420"/>
      <c r="N517" s="420"/>
      <c r="O517" s="420"/>
      <c r="P517" s="420"/>
      <c r="Q517" s="420"/>
      <c r="R517" s="420"/>
      <c r="S517" s="420"/>
      <c r="T517" s="420"/>
      <c r="U517" s="420"/>
      <c r="V517" s="420"/>
      <c r="W517" s="420"/>
      <c r="X517" s="420"/>
      <c r="Y517" s="420"/>
      <c r="Z517" s="420"/>
      <c r="AA517" s="420"/>
      <c r="AB517" s="420"/>
      <c r="AC517" s="420"/>
    </row>
    <row r="518" spans="2:29">
      <c r="B518" s="420"/>
      <c r="C518" s="420"/>
      <c r="D518" s="420"/>
      <c r="E518" s="420"/>
      <c r="F518" s="421"/>
      <c r="G518" s="421"/>
      <c r="H518" s="420"/>
      <c r="I518" s="420"/>
      <c r="J518" s="420"/>
      <c r="K518" s="420"/>
      <c r="L518" s="420"/>
      <c r="M518" s="420"/>
      <c r="N518" s="420"/>
      <c r="O518" s="420"/>
      <c r="P518" s="420"/>
      <c r="Q518" s="420"/>
      <c r="R518" s="420"/>
      <c r="S518" s="420"/>
      <c r="T518" s="420"/>
      <c r="U518" s="420"/>
      <c r="V518" s="420"/>
      <c r="W518" s="420"/>
      <c r="X518" s="420"/>
      <c r="Y518" s="420"/>
      <c r="Z518" s="420"/>
      <c r="AA518" s="420"/>
      <c r="AB518" s="420"/>
      <c r="AC518" s="420"/>
    </row>
    <row r="519" spans="2:29">
      <c r="B519" s="420"/>
      <c r="C519" s="420"/>
      <c r="D519" s="420"/>
      <c r="E519" s="420"/>
      <c r="F519" s="421"/>
      <c r="G519" s="421"/>
      <c r="H519" s="420"/>
      <c r="I519" s="420"/>
      <c r="J519" s="420"/>
      <c r="K519" s="420"/>
      <c r="L519" s="420"/>
      <c r="M519" s="420"/>
      <c r="N519" s="420"/>
      <c r="O519" s="420"/>
      <c r="P519" s="420"/>
      <c r="Q519" s="420"/>
      <c r="R519" s="420"/>
      <c r="S519" s="420"/>
      <c r="T519" s="420"/>
      <c r="U519" s="420"/>
      <c r="V519" s="420"/>
      <c r="W519" s="420"/>
      <c r="X519" s="420"/>
      <c r="Y519" s="420"/>
      <c r="Z519" s="420"/>
      <c r="AA519" s="420"/>
      <c r="AB519" s="420"/>
      <c r="AC519" s="420"/>
    </row>
    <row r="520" spans="2:29">
      <c r="B520" s="420"/>
      <c r="C520" s="420"/>
      <c r="D520" s="420"/>
      <c r="E520" s="420"/>
      <c r="F520" s="421"/>
      <c r="G520" s="421"/>
      <c r="H520" s="420"/>
      <c r="I520" s="420"/>
      <c r="J520" s="420"/>
      <c r="K520" s="420"/>
      <c r="L520" s="420"/>
      <c r="M520" s="420"/>
      <c r="N520" s="420"/>
      <c r="O520" s="420"/>
      <c r="P520" s="420"/>
      <c r="Q520" s="420"/>
      <c r="R520" s="420"/>
      <c r="S520" s="420"/>
      <c r="T520" s="420"/>
      <c r="U520" s="420"/>
      <c r="V520" s="420"/>
      <c r="W520" s="420"/>
      <c r="X520" s="420"/>
      <c r="Y520" s="420"/>
      <c r="Z520" s="420"/>
      <c r="AA520" s="420"/>
      <c r="AB520" s="420"/>
      <c r="AC520" s="420"/>
    </row>
    <row r="521" spans="2:29">
      <c r="B521" s="420"/>
      <c r="C521" s="420"/>
      <c r="D521" s="420"/>
      <c r="E521" s="420"/>
      <c r="F521" s="421"/>
      <c r="G521" s="421"/>
      <c r="H521" s="420"/>
      <c r="I521" s="420"/>
      <c r="J521" s="420"/>
      <c r="K521" s="420"/>
      <c r="L521" s="420"/>
      <c r="M521" s="420"/>
      <c r="N521" s="420"/>
      <c r="O521" s="420"/>
      <c r="P521" s="420"/>
      <c r="Q521" s="420"/>
      <c r="R521" s="420"/>
      <c r="S521" s="420"/>
      <c r="T521" s="420"/>
      <c r="U521" s="420"/>
      <c r="V521" s="420"/>
      <c r="W521" s="420"/>
      <c r="X521" s="420"/>
      <c r="Y521" s="420"/>
      <c r="Z521" s="420"/>
      <c r="AA521" s="420"/>
      <c r="AB521" s="420"/>
      <c r="AC521" s="420"/>
    </row>
    <row r="522" spans="2:29">
      <c r="B522" s="420"/>
      <c r="C522" s="420"/>
      <c r="D522" s="420"/>
      <c r="E522" s="420"/>
      <c r="F522" s="421"/>
      <c r="G522" s="421"/>
      <c r="H522" s="420"/>
      <c r="I522" s="420"/>
      <c r="J522" s="420"/>
      <c r="K522" s="420"/>
      <c r="L522" s="420"/>
      <c r="M522" s="420"/>
      <c r="N522" s="420"/>
      <c r="O522" s="420"/>
      <c r="P522" s="420"/>
      <c r="Q522" s="420"/>
      <c r="R522" s="420"/>
      <c r="S522" s="420"/>
      <c r="T522" s="420"/>
      <c r="U522" s="420"/>
      <c r="V522" s="420"/>
      <c r="W522" s="420"/>
      <c r="X522" s="420"/>
      <c r="Y522" s="420"/>
      <c r="Z522" s="420"/>
      <c r="AA522" s="420"/>
      <c r="AB522" s="420"/>
      <c r="AC522" s="420"/>
    </row>
    <row r="523" spans="2:29">
      <c r="B523" s="420"/>
      <c r="C523" s="420"/>
      <c r="D523" s="420"/>
      <c r="E523" s="420"/>
      <c r="F523" s="421"/>
      <c r="G523" s="421"/>
      <c r="H523" s="420"/>
      <c r="I523" s="420"/>
      <c r="J523" s="420"/>
      <c r="K523" s="420"/>
      <c r="L523" s="420"/>
      <c r="M523" s="420"/>
      <c r="N523" s="420"/>
      <c r="O523" s="420"/>
      <c r="P523" s="420"/>
      <c r="Q523" s="420"/>
      <c r="R523" s="420"/>
      <c r="S523" s="420"/>
      <c r="T523" s="420"/>
      <c r="U523" s="420"/>
      <c r="V523" s="420"/>
      <c r="W523" s="420"/>
      <c r="X523" s="420"/>
      <c r="Y523" s="420"/>
      <c r="Z523" s="420"/>
      <c r="AA523" s="420"/>
      <c r="AB523" s="420"/>
      <c r="AC523" s="420"/>
    </row>
    <row r="524" spans="2:29">
      <c r="B524" s="420"/>
      <c r="C524" s="420"/>
      <c r="D524" s="420"/>
      <c r="E524" s="420"/>
      <c r="F524" s="421"/>
      <c r="G524" s="421"/>
      <c r="H524" s="420"/>
      <c r="I524" s="420"/>
      <c r="J524" s="420"/>
      <c r="K524" s="420"/>
      <c r="L524" s="420"/>
      <c r="M524" s="420"/>
      <c r="N524" s="420"/>
      <c r="O524" s="420"/>
      <c r="P524" s="420"/>
      <c r="Q524" s="420"/>
      <c r="R524" s="420"/>
      <c r="S524" s="420"/>
      <c r="T524" s="420"/>
      <c r="U524" s="420"/>
      <c r="V524" s="420"/>
      <c r="W524" s="420"/>
      <c r="X524" s="420"/>
      <c r="Y524" s="420"/>
      <c r="Z524" s="420"/>
      <c r="AA524" s="420"/>
      <c r="AB524" s="420"/>
      <c r="AC524" s="420"/>
    </row>
    <row r="525" spans="2:29">
      <c r="B525" s="420"/>
      <c r="C525" s="420"/>
      <c r="D525" s="420"/>
      <c r="E525" s="420"/>
      <c r="F525" s="421"/>
      <c r="G525" s="421"/>
      <c r="H525" s="420"/>
      <c r="I525" s="420"/>
      <c r="J525" s="420"/>
      <c r="K525" s="420"/>
      <c r="L525" s="420"/>
      <c r="M525" s="420"/>
      <c r="N525" s="420"/>
      <c r="O525" s="420"/>
      <c r="P525" s="420"/>
      <c r="Q525" s="420"/>
      <c r="R525" s="420"/>
      <c r="S525" s="420"/>
      <c r="T525" s="420"/>
      <c r="U525" s="420"/>
      <c r="V525" s="420"/>
      <c r="W525" s="420"/>
      <c r="X525" s="420"/>
      <c r="Y525" s="420"/>
      <c r="Z525" s="420"/>
      <c r="AA525" s="420"/>
      <c r="AB525" s="420"/>
      <c r="AC525" s="420"/>
    </row>
    <row r="526" spans="2:29">
      <c r="B526" s="420"/>
      <c r="C526" s="420"/>
      <c r="D526" s="420"/>
      <c r="E526" s="420"/>
      <c r="F526" s="421"/>
      <c r="G526" s="421"/>
      <c r="H526" s="420"/>
      <c r="I526" s="420"/>
      <c r="J526" s="420"/>
      <c r="K526" s="420"/>
      <c r="L526" s="420"/>
      <c r="M526" s="420"/>
      <c r="N526" s="420"/>
      <c r="O526" s="420"/>
      <c r="P526" s="420"/>
      <c r="Q526" s="420"/>
      <c r="R526" s="420"/>
      <c r="S526" s="420"/>
      <c r="T526" s="420"/>
      <c r="U526" s="420"/>
      <c r="V526" s="420"/>
      <c r="W526" s="420"/>
      <c r="X526" s="420"/>
      <c r="Y526" s="420"/>
      <c r="Z526" s="420"/>
      <c r="AA526" s="420"/>
      <c r="AB526" s="420"/>
      <c r="AC526" s="420"/>
    </row>
    <row r="527" spans="2:29">
      <c r="B527" s="420"/>
      <c r="C527" s="420"/>
      <c r="D527" s="420"/>
      <c r="E527" s="420"/>
      <c r="F527" s="421"/>
      <c r="G527" s="421"/>
      <c r="H527" s="420"/>
      <c r="I527" s="420"/>
      <c r="J527" s="420"/>
      <c r="K527" s="420"/>
      <c r="L527" s="420"/>
      <c r="M527" s="420"/>
      <c r="N527" s="420"/>
      <c r="O527" s="420"/>
      <c r="P527" s="420"/>
      <c r="Q527" s="420"/>
      <c r="R527" s="420"/>
      <c r="S527" s="420"/>
      <c r="T527" s="420"/>
      <c r="U527" s="420"/>
      <c r="V527" s="420"/>
      <c r="W527" s="420"/>
      <c r="X527" s="420"/>
      <c r="Y527" s="420"/>
      <c r="Z527" s="420"/>
      <c r="AA527" s="420"/>
      <c r="AB527" s="420"/>
      <c r="AC527" s="420"/>
    </row>
    <row r="528" spans="2:29">
      <c r="B528" s="420"/>
      <c r="C528" s="420"/>
      <c r="D528" s="420"/>
      <c r="E528" s="420"/>
      <c r="F528" s="421"/>
      <c r="G528" s="421"/>
      <c r="H528" s="420"/>
      <c r="I528" s="420"/>
      <c r="J528" s="420"/>
      <c r="K528" s="420"/>
      <c r="L528" s="420"/>
      <c r="M528" s="420"/>
      <c r="N528" s="420"/>
      <c r="O528" s="420"/>
      <c r="P528" s="420"/>
      <c r="Q528" s="420"/>
      <c r="R528" s="420"/>
      <c r="S528" s="420"/>
      <c r="T528" s="420"/>
      <c r="U528" s="420"/>
      <c r="V528" s="420"/>
      <c r="W528" s="420"/>
      <c r="X528" s="420"/>
      <c r="Y528" s="420"/>
      <c r="Z528" s="420"/>
      <c r="AA528" s="420"/>
      <c r="AB528" s="420"/>
      <c r="AC528" s="420"/>
    </row>
    <row r="529" spans="2:29">
      <c r="B529" s="420"/>
      <c r="C529" s="420"/>
      <c r="D529" s="420"/>
      <c r="E529" s="420"/>
      <c r="F529" s="421"/>
      <c r="G529" s="421"/>
      <c r="H529" s="420"/>
      <c r="I529" s="420"/>
      <c r="J529" s="420"/>
      <c r="K529" s="420"/>
      <c r="L529" s="420"/>
      <c r="M529" s="420"/>
      <c r="N529" s="420"/>
      <c r="O529" s="420"/>
      <c r="P529" s="420"/>
      <c r="Q529" s="420"/>
      <c r="R529" s="420"/>
      <c r="S529" s="420"/>
      <c r="T529" s="420"/>
      <c r="U529" s="420"/>
      <c r="V529" s="420"/>
      <c r="W529" s="420"/>
      <c r="X529" s="420"/>
      <c r="Y529" s="420"/>
      <c r="Z529" s="420"/>
      <c r="AA529" s="420"/>
      <c r="AB529" s="420"/>
      <c r="AC529" s="420"/>
    </row>
    <row r="530" spans="2:29">
      <c r="B530" s="420"/>
      <c r="C530" s="420"/>
      <c r="D530" s="420"/>
      <c r="E530" s="420"/>
      <c r="F530" s="421"/>
      <c r="G530" s="421"/>
      <c r="H530" s="420"/>
      <c r="I530" s="420"/>
      <c r="J530" s="420"/>
      <c r="K530" s="420"/>
      <c r="L530" s="420"/>
      <c r="M530" s="420"/>
      <c r="N530" s="420"/>
      <c r="O530" s="420"/>
      <c r="P530" s="420"/>
      <c r="Q530" s="420"/>
      <c r="R530" s="420"/>
      <c r="S530" s="420"/>
      <c r="T530" s="420"/>
      <c r="U530" s="420"/>
      <c r="V530" s="420"/>
      <c r="W530" s="420"/>
      <c r="X530" s="420"/>
      <c r="Y530" s="420"/>
      <c r="Z530" s="420"/>
      <c r="AA530" s="420"/>
      <c r="AB530" s="420"/>
      <c r="AC530" s="420"/>
    </row>
    <row r="531" spans="2:29">
      <c r="B531" s="420"/>
      <c r="C531" s="420"/>
      <c r="D531" s="420"/>
      <c r="E531" s="420"/>
      <c r="F531" s="421"/>
      <c r="G531" s="421"/>
      <c r="H531" s="420"/>
      <c r="I531" s="420"/>
      <c r="J531" s="420"/>
      <c r="K531" s="420"/>
      <c r="L531" s="420"/>
      <c r="M531" s="420"/>
      <c r="N531" s="420"/>
      <c r="O531" s="420"/>
      <c r="P531" s="420"/>
      <c r="Q531" s="420"/>
      <c r="R531" s="420"/>
      <c r="S531" s="420"/>
      <c r="T531" s="420"/>
      <c r="U531" s="420"/>
      <c r="V531" s="420"/>
      <c r="W531" s="420"/>
      <c r="X531" s="420"/>
      <c r="Y531" s="420"/>
      <c r="Z531" s="420"/>
      <c r="AA531" s="420"/>
      <c r="AB531" s="420"/>
      <c r="AC531" s="420"/>
    </row>
    <row r="532" spans="2:29">
      <c r="B532" s="420"/>
      <c r="C532" s="420"/>
      <c r="D532" s="420"/>
      <c r="E532" s="420"/>
      <c r="F532" s="421"/>
      <c r="G532" s="421"/>
      <c r="H532" s="420"/>
      <c r="I532" s="420"/>
      <c r="J532" s="420"/>
      <c r="K532" s="420"/>
      <c r="L532" s="420"/>
      <c r="M532" s="420"/>
      <c r="N532" s="420"/>
      <c r="O532" s="420"/>
      <c r="P532" s="420"/>
      <c r="Q532" s="420"/>
      <c r="R532" s="420"/>
      <c r="S532" s="420"/>
      <c r="T532" s="420"/>
      <c r="U532" s="420"/>
      <c r="V532" s="420"/>
      <c r="W532" s="420"/>
      <c r="X532" s="420"/>
      <c r="Y532" s="420"/>
      <c r="Z532" s="420"/>
      <c r="AA532" s="420"/>
      <c r="AB532" s="420"/>
      <c r="AC532" s="420"/>
    </row>
    <row r="533" spans="2:29">
      <c r="B533" s="420"/>
      <c r="C533" s="420"/>
      <c r="D533" s="420"/>
      <c r="E533" s="420"/>
      <c r="F533" s="421"/>
      <c r="G533" s="421"/>
      <c r="H533" s="420"/>
      <c r="I533" s="420"/>
      <c r="J533" s="420"/>
      <c r="K533" s="420"/>
      <c r="L533" s="420"/>
      <c r="M533" s="420"/>
      <c r="N533" s="420"/>
      <c r="O533" s="420"/>
      <c r="P533" s="420"/>
      <c r="Q533" s="420"/>
      <c r="R533" s="420"/>
      <c r="S533" s="420"/>
      <c r="T533" s="420"/>
      <c r="U533" s="420"/>
      <c r="V533" s="420"/>
      <c r="W533" s="420"/>
      <c r="X533" s="420"/>
      <c r="Y533" s="420"/>
      <c r="Z533" s="420"/>
      <c r="AA533" s="420"/>
      <c r="AB533" s="420"/>
      <c r="AC533" s="420"/>
    </row>
    <row r="534" spans="2:29">
      <c r="B534" s="420"/>
      <c r="C534" s="420"/>
      <c r="D534" s="420"/>
      <c r="E534" s="420"/>
      <c r="F534" s="421"/>
      <c r="G534" s="421"/>
      <c r="H534" s="420"/>
      <c r="I534" s="420"/>
      <c r="J534" s="420"/>
      <c r="K534" s="420"/>
      <c r="L534" s="420"/>
      <c r="M534" s="420"/>
      <c r="N534" s="420"/>
      <c r="O534" s="420"/>
      <c r="P534" s="420"/>
      <c r="Q534" s="420"/>
      <c r="R534" s="420"/>
      <c r="S534" s="420"/>
      <c r="T534" s="420"/>
      <c r="U534" s="420"/>
      <c r="V534" s="420"/>
      <c r="W534" s="420"/>
      <c r="X534" s="420"/>
      <c r="Y534" s="420"/>
      <c r="Z534" s="420"/>
      <c r="AA534" s="420"/>
      <c r="AB534" s="420"/>
      <c r="AC534" s="420"/>
    </row>
    <row r="535" spans="2:29">
      <c r="B535" s="420"/>
      <c r="C535" s="420"/>
      <c r="D535" s="420"/>
      <c r="E535" s="420"/>
      <c r="F535" s="421"/>
      <c r="G535" s="421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  <c r="R535" s="420"/>
      <c r="S535" s="420"/>
      <c r="T535" s="420"/>
      <c r="U535" s="420"/>
      <c r="V535" s="420"/>
      <c r="W535" s="420"/>
      <c r="X535" s="420"/>
      <c r="Y535" s="420"/>
      <c r="Z535" s="420"/>
      <c r="AA535" s="420"/>
      <c r="AB535" s="420"/>
      <c r="AC535" s="420"/>
    </row>
    <row r="536" spans="2:29">
      <c r="B536" s="420"/>
      <c r="C536" s="420"/>
      <c r="D536" s="420"/>
      <c r="E536" s="420"/>
      <c r="F536" s="421"/>
      <c r="G536" s="421"/>
      <c r="H536" s="420"/>
      <c r="I536" s="420"/>
      <c r="J536" s="420"/>
      <c r="K536" s="420"/>
      <c r="L536" s="420"/>
      <c r="M536" s="420"/>
      <c r="N536" s="420"/>
      <c r="O536" s="420"/>
      <c r="P536" s="420"/>
      <c r="Q536" s="420"/>
      <c r="R536" s="420"/>
      <c r="S536" s="420"/>
      <c r="T536" s="420"/>
      <c r="U536" s="420"/>
      <c r="V536" s="420"/>
      <c r="W536" s="420"/>
      <c r="X536" s="420"/>
      <c r="Y536" s="420"/>
      <c r="Z536" s="420"/>
      <c r="AA536" s="420"/>
      <c r="AB536" s="420"/>
      <c r="AC536" s="420"/>
    </row>
    <row r="537" spans="2:29">
      <c r="B537" s="420"/>
      <c r="C537" s="420"/>
      <c r="D537" s="420"/>
      <c r="E537" s="420"/>
      <c r="F537" s="421"/>
      <c r="G537" s="421"/>
      <c r="H537" s="420"/>
      <c r="I537" s="420"/>
      <c r="J537" s="420"/>
      <c r="K537" s="420"/>
      <c r="L537" s="420"/>
      <c r="M537" s="420"/>
      <c r="N537" s="420"/>
      <c r="O537" s="420"/>
      <c r="P537" s="420"/>
      <c r="Q537" s="420"/>
      <c r="R537" s="420"/>
      <c r="S537" s="420"/>
      <c r="T537" s="420"/>
      <c r="U537" s="420"/>
      <c r="V537" s="420"/>
      <c r="W537" s="420"/>
      <c r="X537" s="420"/>
      <c r="Y537" s="420"/>
      <c r="Z537" s="420"/>
      <c r="AA537" s="420"/>
      <c r="AB537" s="420"/>
      <c r="AC537" s="420"/>
    </row>
    <row r="538" spans="2:29">
      <c r="B538" s="420"/>
      <c r="C538" s="420"/>
      <c r="D538" s="420"/>
      <c r="E538" s="420"/>
      <c r="F538" s="421"/>
      <c r="G538" s="421"/>
      <c r="H538" s="420"/>
      <c r="I538" s="420"/>
      <c r="J538" s="420"/>
      <c r="K538" s="420"/>
      <c r="L538" s="420"/>
      <c r="M538" s="420"/>
      <c r="N538" s="420"/>
      <c r="O538" s="420"/>
      <c r="P538" s="420"/>
      <c r="Q538" s="420"/>
      <c r="R538" s="420"/>
      <c r="S538" s="420"/>
      <c r="T538" s="420"/>
      <c r="U538" s="420"/>
      <c r="V538" s="420"/>
      <c r="W538" s="420"/>
      <c r="X538" s="420"/>
      <c r="Y538" s="420"/>
      <c r="Z538" s="420"/>
      <c r="AA538" s="420"/>
      <c r="AB538" s="420"/>
      <c r="AC538" s="420"/>
    </row>
    <row r="539" spans="2:29">
      <c r="B539" s="420"/>
      <c r="C539" s="420"/>
      <c r="D539" s="420"/>
      <c r="E539" s="420"/>
      <c r="F539" s="421"/>
      <c r="G539" s="421"/>
      <c r="H539" s="420"/>
      <c r="I539" s="420"/>
      <c r="J539" s="420"/>
      <c r="K539" s="420"/>
      <c r="L539" s="420"/>
      <c r="M539" s="420"/>
      <c r="N539" s="420"/>
      <c r="O539" s="420"/>
      <c r="P539" s="420"/>
      <c r="Q539" s="420"/>
      <c r="R539" s="420"/>
      <c r="S539" s="420"/>
      <c r="T539" s="420"/>
      <c r="U539" s="420"/>
      <c r="V539" s="420"/>
      <c r="W539" s="420"/>
      <c r="X539" s="420"/>
      <c r="Y539" s="420"/>
      <c r="Z539" s="420"/>
      <c r="AA539" s="420"/>
      <c r="AB539" s="420"/>
      <c r="AC539" s="420"/>
    </row>
    <row r="540" spans="2:29">
      <c r="B540" s="420"/>
      <c r="C540" s="420"/>
      <c r="D540" s="420"/>
      <c r="E540" s="420"/>
      <c r="F540" s="421"/>
      <c r="G540" s="421"/>
      <c r="H540" s="420"/>
      <c r="I540" s="420"/>
      <c r="J540" s="420"/>
      <c r="K540" s="420"/>
      <c r="L540" s="420"/>
      <c r="M540" s="420"/>
      <c r="N540" s="420"/>
      <c r="O540" s="420"/>
      <c r="P540" s="420"/>
      <c r="Q540" s="420"/>
      <c r="R540" s="420"/>
      <c r="S540" s="420"/>
      <c r="T540" s="420"/>
      <c r="U540" s="420"/>
      <c r="V540" s="420"/>
      <c r="W540" s="420"/>
      <c r="X540" s="420"/>
      <c r="Y540" s="420"/>
      <c r="Z540" s="420"/>
      <c r="AA540" s="420"/>
      <c r="AB540" s="420"/>
      <c r="AC540" s="420"/>
    </row>
    <row r="541" spans="2:29">
      <c r="B541" s="420"/>
      <c r="C541" s="420"/>
      <c r="D541" s="420"/>
      <c r="E541" s="420"/>
      <c r="F541" s="421"/>
      <c r="G541" s="421"/>
      <c r="H541" s="420"/>
      <c r="I541" s="420"/>
      <c r="J541" s="420"/>
      <c r="K541" s="420"/>
      <c r="L541" s="420"/>
      <c r="M541" s="420"/>
      <c r="N541" s="420"/>
      <c r="O541" s="420"/>
      <c r="P541" s="420"/>
      <c r="Q541" s="420"/>
      <c r="R541" s="420"/>
      <c r="S541" s="420"/>
      <c r="T541" s="420"/>
      <c r="U541" s="420"/>
      <c r="V541" s="420"/>
      <c r="W541" s="420"/>
      <c r="X541" s="420"/>
      <c r="Y541" s="420"/>
      <c r="Z541" s="420"/>
      <c r="AA541" s="420"/>
      <c r="AB541" s="420"/>
      <c r="AC541" s="420"/>
    </row>
    <row r="542" spans="2:29">
      <c r="B542" s="420"/>
      <c r="C542" s="420"/>
      <c r="D542" s="420"/>
      <c r="E542" s="420"/>
      <c r="F542" s="421"/>
      <c r="G542" s="421"/>
      <c r="H542" s="420"/>
      <c r="I542" s="420"/>
      <c r="J542" s="420"/>
      <c r="K542" s="420"/>
      <c r="L542" s="420"/>
      <c r="M542" s="420"/>
      <c r="N542" s="420"/>
      <c r="O542" s="420"/>
      <c r="P542" s="420"/>
      <c r="Q542" s="420"/>
      <c r="R542" s="420"/>
      <c r="S542" s="420"/>
      <c r="T542" s="420"/>
      <c r="U542" s="420"/>
      <c r="V542" s="420"/>
      <c r="W542" s="420"/>
      <c r="X542" s="420"/>
      <c r="Y542" s="420"/>
      <c r="Z542" s="420"/>
      <c r="AA542" s="420"/>
      <c r="AB542" s="420"/>
      <c r="AC542" s="420"/>
    </row>
    <row r="543" spans="2:29">
      <c r="B543" s="420"/>
      <c r="C543" s="420"/>
      <c r="D543" s="420"/>
      <c r="E543" s="420"/>
      <c r="F543" s="421"/>
      <c r="G543" s="421"/>
      <c r="H543" s="420"/>
      <c r="I543" s="420"/>
      <c r="J543" s="420"/>
      <c r="K543" s="420"/>
      <c r="L543" s="420"/>
      <c r="M543" s="420"/>
      <c r="N543" s="420"/>
      <c r="O543" s="420"/>
      <c r="P543" s="420"/>
      <c r="Q543" s="420"/>
      <c r="R543" s="420"/>
      <c r="S543" s="420"/>
      <c r="T543" s="420"/>
      <c r="U543" s="420"/>
      <c r="V543" s="420"/>
      <c r="W543" s="420"/>
      <c r="X543" s="420"/>
      <c r="Y543" s="420"/>
      <c r="Z543" s="420"/>
      <c r="AA543" s="420"/>
      <c r="AB543" s="420"/>
      <c r="AC543" s="420"/>
    </row>
    <row r="544" spans="2:29">
      <c r="B544" s="420"/>
      <c r="C544" s="420"/>
      <c r="D544" s="420"/>
      <c r="E544" s="420"/>
      <c r="F544" s="421"/>
      <c r="G544" s="421"/>
      <c r="H544" s="420"/>
      <c r="I544" s="420"/>
      <c r="J544" s="420"/>
      <c r="K544" s="420"/>
      <c r="L544" s="420"/>
      <c r="M544" s="420"/>
      <c r="N544" s="420"/>
      <c r="O544" s="420"/>
      <c r="P544" s="420"/>
      <c r="Q544" s="420"/>
      <c r="R544" s="420"/>
      <c r="S544" s="420"/>
      <c r="T544" s="420"/>
      <c r="U544" s="420"/>
      <c r="V544" s="420"/>
      <c r="W544" s="420"/>
      <c r="X544" s="420"/>
      <c r="Y544" s="420"/>
      <c r="Z544" s="420"/>
      <c r="AA544" s="420"/>
      <c r="AB544" s="420"/>
      <c r="AC544" s="420"/>
    </row>
    <row r="545" spans="2:29">
      <c r="B545" s="420"/>
      <c r="C545" s="420"/>
      <c r="D545" s="420"/>
      <c r="E545" s="420"/>
      <c r="F545" s="421"/>
      <c r="G545" s="421"/>
      <c r="H545" s="420"/>
      <c r="I545" s="420"/>
      <c r="J545" s="420"/>
      <c r="K545" s="420"/>
      <c r="L545" s="420"/>
      <c r="M545" s="420"/>
      <c r="N545" s="420"/>
      <c r="O545" s="420"/>
      <c r="P545" s="420"/>
      <c r="Q545" s="420"/>
      <c r="R545" s="420"/>
      <c r="S545" s="420"/>
      <c r="T545" s="420"/>
      <c r="U545" s="420"/>
      <c r="V545" s="420"/>
      <c r="W545" s="420"/>
      <c r="X545" s="420"/>
      <c r="Y545" s="420"/>
      <c r="Z545" s="420"/>
      <c r="AA545" s="420"/>
      <c r="AB545" s="420"/>
      <c r="AC545" s="420"/>
    </row>
    <row r="546" spans="2:29">
      <c r="B546" s="420"/>
      <c r="C546" s="420"/>
      <c r="D546" s="420"/>
      <c r="E546" s="420"/>
      <c r="F546" s="421"/>
      <c r="G546" s="421"/>
      <c r="H546" s="420"/>
      <c r="I546" s="420"/>
      <c r="J546" s="420"/>
      <c r="K546" s="420"/>
      <c r="L546" s="420"/>
      <c r="M546" s="420"/>
      <c r="N546" s="420"/>
      <c r="O546" s="420"/>
      <c r="P546" s="420"/>
      <c r="Q546" s="420"/>
      <c r="R546" s="420"/>
      <c r="S546" s="420"/>
      <c r="T546" s="420"/>
      <c r="U546" s="420"/>
      <c r="V546" s="420"/>
      <c r="W546" s="420"/>
      <c r="X546" s="420"/>
      <c r="Y546" s="420"/>
      <c r="Z546" s="420"/>
      <c r="AA546" s="420"/>
      <c r="AB546" s="420"/>
      <c r="AC546" s="420"/>
    </row>
    <row r="547" spans="2:29">
      <c r="B547" s="420"/>
      <c r="C547" s="420"/>
      <c r="D547" s="420"/>
      <c r="E547" s="420"/>
      <c r="F547" s="421"/>
      <c r="G547" s="421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  <c r="R547" s="420"/>
      <c r="S547" s="420"/>
      <c r="T547" s="420"/>
      <c r="U547" s="420"/>
      <c r="V547" s="420"/>
      <c r="W547" s="420"/>
      <c r="X547" s="420"/>
      <c r="Y547" s="420"/>
      <c r="Z547" s="420"/>
      <c r="AA547" s="420"/>
      <c r="AB547" s="420"/>
      <c r="AC547" s="420"/>
    </row>
    <row r="548" spans="2:29">
      <c r="B548" s="420"/>
      <c r="C548" s="420"/>
      <c r="D548" s="420"/>
      <c r="E548" s="420"/>
      <c r="F548" s="421"/>
      <c r="G548" s="421"/>
      <c r="H548" s="420"/>
      <c r="I548" s="420"/>
      <c r="J548" s="420"/>
      <c r="K548" s="420"/>
      <c r="L548" s="420"/>
      <c r="M548" s="420"/>
      <c r="N548" s="420"/>
      <c r="O548" s="420"/>
      <c r="P548" s="420"/>
      <c r="Q548" s="420"/>
      <c r="R548" s="420"/>
      <c r="S548" s="420"/>
      <c r="T548" s="420"/>
      <c r="U548" s="420"/>
      <c r="V548" s="420"/>
      <c r="W548" s="420"/>
      <c r="X548" s="420"/>
      <c r="Y548" s="420"/>
      <c r="Z548" s="420"/>
      <c r="AA548" s="420"/>
      <c r="AB548" s="420"/>
      <c r="AC548" s="420"/>
    </row>
    <row r="549" spans="2:29">
      <c r="B549" s="420"/>
      <c r="C549" s="420"/>
      <c r="D549" s="420"/>
      <c r="E549" s="420"/>
      <c r="F549" s="421"/>
      <c r="G549" s="421"/>
      <c r="H549" s="420"/>
      <c r="I549" s="420"/>
      <c r="J549" s="420"/>
      <c r="K549" s="420"/>
      <c r="L549" s="420"/>
      <c r="M549" s="420"/>
      <c r="N549" s="420"/>
      <c r="O549" s="420"/>
      <c r="P549" s="420"/>
      <c r="Q549" s="420"/>
      <c r="R549" s="420"/>
      <c r="S549" s="420"/>
      <c r="T549" s="420"/>
      <c r="U549" s="420"/>
      <c r="V549" s="420"/>
      <c r="W549" s="420"/>
      <c r="X549" s="420"/>
      <c r="Y549" s="420"/>
      <c r="Z549" s="420"/>
      <c r="AA549" s="420"/>
      <c r="AB549" s="420"/>
      <c r="AC549" s="420"/>
    </row>
    <row r="550" spans="2:29">
      <c r="B550" s="420"/>
      <c r="C550" s="420"/>
      <c r="D550" s="420"/>
      <c r="E550" s="420"/>
      <c r="F550" s="421"/>
      <c r="G550" s="421"/>
      <c r="H550" s="420"/>
      <c r="I550" s="420"/>
      <c r="J550" s="420"/>
      <c r="K550" s="420"/>
      <c r="L550" s="420"/>
      <c r="M550" s="420"/>
      <c r="N550" s="420"/>
      <c r="O550" s="420"/>
      <c r="P550" s="420"/>
      <c r="Q550" s="420"/>
      <c r="R550" s="420"/>
      <c r="S550" s="420"/>
      <c r="T550" s="420"/>
      <c r="U550" s="420"/>
      <c r="V550" s="420"/>
      <c r="W550" s="420"/>
      <c r="X550" s="420"/>
      <c r="Y550" s="420"/>
      <c r="Z550" s="420"/>
      <c r="AA550" s="420"/>
      <c r="AB550" s="420"/>
      <c r="AC550" s="420"/>
    </row>
    <row r="551" spans="2:29">
      <c r="B551" s="420"/>
      <c r="C551" s="420"/>
      <c r="D551" s="420"/>
      <c r="E551" s="420"/>
      <c r="F551" s="421"/>
      <c r="G551" s="421"/>
      <c r="H551" s="420"/>
      <c r="I551" s="420"/>
      <c r="J551" s="420"/>
      <c r="K551" s="420"/>
      <c r="L551" s="420"/>
      <c r="M551" s="420"/>
      <c r="N551" s="420"/>
      <c r="O551" s="420"/>
      <c r="P551" s="420"/>
      <c r="Q551" s="420"/>
      <c r="R551" s="420"/>
      <c r="S551" s="420"/>
      <c r="T551" s="420"/>
      <c r="U551" s="420"/>
      <c r="V551" s="420"/>
      <c r="W551" s="420"/>
      <c r="X551" s="420"/>
      <c r="Y551" s="420"/>
      <c r="Z551" s="420"/>
      <c r="AA551" s="420"/>
      <c r="AB551" s="420"/>
      <c r="AC551" s="420"/>
    </row>
    <row r="552" spans="2:29">
      <c r="B552" s="420"/>
      <c r="C552" s="420"/>
      <c r="D552" s="420"/>
      <c r="E552" s="420"/>
      <c r="F552" s="421"/>
      <c r="G552" s="421"/>
      <c r="H552" s="420"/>
      <c r="I552" s="420"/>
      <c r="J552" s="420"/>
      <c r="K552" s="420"/>
      <c r="L552" s="420"/>
      <c r="M552" s="420"/>
      <c r="N552" s="420"/>
      <c r="O552" s="420"/>
      <c r="P552" s="420"/>
      <c r="Q552" s="420"/>
      <c r="R552" s="420"/>
      <c r="S552" s="420"/>
      <c r="T552" s="420"/>
      <c r="U552" s="420"/>
      <c r="V552" s="420"/>
      <c r="W552" s="420"/>
      <c r="X552" s="420"/>
      <c r="Y552" s="420"/>
      <c r="Z552" s="420"/>
      <c r="AA552" s="420"/>
      <c r="AB552" s="420"/>
      <c r="AC552" s="420"/>
    </row>
    <row r="553" spans="2:29">
      <c r="B553" s="420"/>
      <c r="C553" s="420"/>
      <c r="D553" s="420"/>
      <c r="E553" s="420"/>
      <c r="F553" s="421"/>
      <c r="G553" s="421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  <c r="S553" s="420"/>
      <c r="T553" s="420"/>
      <c r="U553" s="420"/>
      <c r="V553" s="420"/>
      <c r="W553" s="420"/>
      <c r="X553" s="420"/>
      <c r="Y553" s="420"/>
      <c r="Z553" s="420"/>
      <c r="AA553" s="420"/>
      <c r="AB553" s="420"/>
      <c r="AC553" s="420"/>
    </row>
    <row r="554" spans="2:29">
      <c r="B554" s="420"/>
      <c r="C554" s="420"/>
      <c r="D554" s="420"/>
      <c r="E554" s="420"/>
      <c r="F554" s="421"/>
      <c r="G554" s="421"/>
      <c r="H554" s="42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</row>
    <row r="555" spans="2:29">
      <c r="B555" s="420"/>
      <c r="C555" s="420"/>
      <c r="D555" s="420"/>
      <c r="E555" s="420"/>
      <c r="F555" s="421"/>
      <c r="G555" s="421"/>
      <c r="H555" s="420"/>
      <c r="I555" s="420"/>
      <c r="J555" s="420"/>
      <c r="K555" s="420"/>
      <c r="L555" s="420"/>
      <c r="M555" s="420"/>
      <c r="N555" s="420"/>
      <c r="O555" s="420"/>
      <c r="P555" s="420"/>
      <c r="Q555" s="420"/>
      <c r="R555" s="420"/>
      <c r="S555" s="420"/>
      <c r="T555" s="420"/>
      <c r="U555" s="420"/>
      <c r="V555" s="420"/>
      <c r="W555" s="420"/>
      <c r="X555" s="420"/>
      <c r="Y555" s="420"/>
      <c r="Z555" s="420"/>
      <c r="AA555" s="420"/>
      <c r="AB555" s="420"/>
      <c r="AC555" s="420"/>
    </row>
    <row r="556" spans="2:29">
      <c r="B556" s="420"/>
      <c r="C556" s="420"/>
      <c r="D556" s="420"/>
      <c r="E556" s="420"/>
      <c r="F556" s="421"/>
      <c r="G556" s="421"/>
      <c r="H556" s="420"/>
      <c r="I556" s="420"/>
      <c r="J556" s="420"/>
      <c r="K556" s="420"/>
      <c r="L556" s="420"/>
      <c r="M556" s="420"/>
      <c r="N556" s="420"/>
      <c r="O556" s="420"/>
      <c r="P556" s="420"/>
      <c r="Q556" s="420"/>
      <c r="R556" s="420"/>
      <c r="S556" s="420"/>
      <c r="T556" s="420"/>
      <c r="U556" s="420"/>
      <c r="V556" s="420"/>
      <c r="W556" s="420"/>
      <c r="X556" s="420"/>
      <c r="Y556" s="420"/>
      <c r="Z556" s="420"/>
      <c r="AA556" s="420"/>
      <c r="AB556" s="420"/>
      <c r="AC556" s="420"/>
    </row>
    <row r="557" spans="2:29">
      <c r="B557" s="420"/>
      <c r="C557" s="420"/>
      <c r="D557" s="420"/>
      <c r="E557" s="420"/>
      <c r="F557" s="421"/>
      <c r="G557" s="421"/>
      <c r="H557" s="420"/>
      <c r="I557" s="420"/>
      <c r="J557" s="420"/>
      <c r="K557" s="420"/>
      <c r="L557" s="420"/>
      <c r="M557" s="420"/>
      <c r="N557" s="420"/>
      <c r="O557" s="420"/>
      <c r="P557" s="420"/>
      <c r="Q557" s="420"/>
      <c r="R557" s="420"/>
      <c r="S557" s="420"/>
      <c r="T557" s="420"/>
      <c r="U557" s="420"/>
      <c r="V557" s="420"/>
      <c r="W557" s="420"/>
      <c r="X557" s="420"/>
      <c r="Y557" s="420"/>
      <c r="Z557" s="420"/>
      <c r="AA557" s="420"/>
      <c r="AB557" s="420"/>
      <c r="AC557" s="420"/>
    </row>
    <row r="558" spans="2:29">
      <c r="B558" s="420"/>
      <c r="C558" s="420"/>
      <c r="D558" s="420"/>
      <c r="E558" s="420"/>
      <c r="F558" s="421"/>
      <c r="G558" s="421"/>
      <c r="H558" s="420"/>
      <c r="I558" s="420"/>
      <c r="J558" s="420"/>
      <c r="K558" s="420"/>
      <c r="L558" s="420"/>
      <c r="M558" s="420"/>
      <c r="N558" s="420"/>
      <c r="O558" s="420"/>
      <c r="P558" s="420"/>
      <c r="Q558" s="420"/>
      <c r="R558" s="420"/>
      <c r="S558" s="420"/>
      <c r="T558" s="420"/>
      <c r="U558" s="420"/>
      <c r="V558" s="420"/>
      <c r="W558" s="420"/>
      <c r="X558" s="420"/>
      <c r="Y558" s="420"/>
      <c r="Z558" s="420"/>
      <c r="AA558" s="420"/>
      <c r="AB558" s="420"/>
      <c r="AC558" s="420"/>
    </row>
    <row r="559" spans="2:29">
      <c r="B559" s="420"/>
      <c r="C559" s="420"/>
      <c r="D559" s="420"/>
      <c r="E559" s="420"/>
      <c r="F559" s="421"/>
      <c r="G559" s="421"/>
      <c r="H559" s="420"/>
      <c r="I559" s="420"/>
      <c r="J559" s="420"/>
      <c r="K559" s="420"/>
      <c r="L559" s="420"/>
      <c r="M559" s="420"/>
      <c r="N559" s="420"/>
      <c r="O559" s="420"/>
      <c r="P559" s="420"/>
      <c r="Q559" s="420"/>
      <c r="R559" s="420"/>
      <c r="S559" s="420"/>
      <c r="T559" s="420"/>
      <c r="U559" s="420"/>
      <c r="V559" s="420"/>
      <c r="W559" s="420"/>
      <c r="X559" s="420"/>
      <c r="Y559" s="420"/>
      <c r="Z559" s="420"/>
      <c r="AA559" s="420"/>
      <c r="AB559" s="420"/>
      <c r="AC559" s="420"/>
    </row>
    <row r="560" spans="2:29">
      <c r="B560" s="420"/>
      <c r="C560" s="420"/>
      <c r="D560" s="420"/>
      <c r="E560" s="420"/>
      <c r="F560" s="421"/>
      <c r="G560" s="421"/>
      <c r="H560" s="420"/>
      <c r="I560" s="420"/>
      <c r="J560" s="420"/>
      <c r="K560" s="420"/>
      <c r="L560" s="420"/>
      <c r="M560" s="420"/>
      <c r="N560" s="420"/>
      <c r="O560" s="420"/>
      <c r="P560" s="420"/>
      <c r="Q560" s="420"/>
      <c r="R560" s="420"/>
      <c r="S560" s="420"/>
      <c r="T560" s="420"/>
      <c r="U560" s="420"/>
      <c r="V560" s="420"/>
      <c r="W560" s="420"/>
      <c r="X560" s="420"/>
      <c r="Y560" s="420"/>
      <c r="Z560" s="420"/>
      <c r="AA560" s="420"/>
      <c r="AB560" s="420"/>
      <c r="AC560" s="420"/>
    </row>
    <row r="561" spans="2:29">
      <c r="B561" s="420"/>
      <c r="C561" s="420"/>
      <c r="D561" s="420"/>
      <c r="E561" s="420"/>
      <c r="F561" s="421"/>
      <c r="G561" s="421"/>
      <c r="H561" s="420"/>
      <c r="I561" s="420"/>
      <c r="J561" s="420"/>
      <c r="K561" s="420"/>
      <c r="L561" s="420"/>
      <c r="M561" s="420"/>
      <c r="N561" s="420"/>
      <c r="O561" s="420"/>
      <c r="P561" s="420"/>
      <c r="Q561" s="420"/>
      <c r="R561" s="420"/>
      <c r="S561" s="420"/>
      <c r="T561" s="420"/>
      <c r="U561" s="420"/>
      <c r="V561" s="420"/>
      <c r="W561" s="420"/>
      <c r="X561" s="420"/>
      <c r="Y561" s="420"/>
      <c r="Z561" s="420"/>
      <c r="AA561" s="420"/>
      <c r="AB561" s="420"/>
      <c r="AC561" s="420"/>
    </row>
    <row r="562" spans="2:29">
      <c r="B562" s="420"/>
      <c r="C562" s="420"/>
      <c r="D562" s="420"/>
      <c r="E562" s="420"/>
      <c r="F562" s="421"/>
      <c r="G562" s="421"/>
      <c r="H562" s="420"/>
      <c r="I562" s="420"/>
      <c r="J562" s="420"/>
      <c r="K562" s="420"/>
      <c r="L562" s="420"/>
      <c r="M562" s="420"/>
      <c r="N562" s="420"/>
      <c r="O562" s="420"/>
      <c r="P562" s="420"/>
      <c r="Q562" s="420"/>
      <c r="R562" s="420"/>
      <c r="S562" s="420"/>
      <c r="T562" s="420"/>
      <c r="U562" s="420"/>
      <c r="V562" s="420"/>
      <c r="W562" s="420"/>
      <c r="X562" s="420"/>
      <c r="Y562" s="420"/>
      <c r="Z562" s="420"/>
      <c r="AA562" s="420"/>
      <c r="AB562" s="420"/>
      <c r="AC562" s="420"/>
    </row>
    <row r="563" spans="2:29">
      <c r="B563" s="420"/>
      <c r="C563" s="420"/>
      <c r="D563" s="420"/>
      <c r="E563" s="420"/>
      <c r="F563" s="421"/>
      <c r="G563" s="421"/>
      <c r="H563" s="420"/>
      <c r="I563" s="420"/>
      <c r="J563" s="420"/>
      <c r="K563" s="420"/>
      <c r="L563" s="420"/>
      <c r="M563" s="420"/>
      <c r="N563" s="420"/>
      <c r="O563" s="420"/>
      <c r="P563" s="420"/>
      <c r="Q563" s="420"/>
      <c r="R563" s="420"/>
      <c r="S563" s="420"/>
      <c r="T563" s="420"/>
      <c r="U563" s="420"/>
      <c r="V563" s="420"/>
      <c r="W563" s="420"/>
      <c r="X563" s="420"/>
      <c r="Y563" s="420"/>
      <c r="Z563" s="420"/>
      <c r="AA563" s="420"/>
      <c r="AB563" s="420"/>
      <c r="AC563" s="420"/>
    </row>
    <row r="564" spans="2:29">
      <c r="B564" s="420"/>
      <c r="C564" s="420"/>
      <c r="D564" s="420"/>
      <c r="E564" s="420"/>
      <c r="F564" s="421"/>
      <c r="G564" s="421"/>
      <c r="H564" s="420"/>
      <c r="I564" s="420"/>
      <c r="J564" s="420"/>
      <c r="K564" s="420"/>
      <c r="L564" s="420"/>
      <c r="M564" s="420"/>
      <c r="N564" s="420"/>
      <c r="O564" s="420"/>
      <c r="P564" s="420"/>
      <c r="Q564" s="420"/>
      <c r="R564" s="420"/>
      <c r="S564" s="420"/>
      <c r="T564" s="420"/>
      <c r="U564" s="420"/>
      <c r="V564" s="420"/>
      <c r="W564" s="420"/>
      <c r="X564" s="420"/>
      <c r="Y564" s="420"/>
      <c r="Z564" s="420"/>
      <c r="AA564" s="420"/>
      <c r="AB564" s="420"/>
      <c r="AC564" s="420"/>
    </row>
    <row r="565" spans="2:29">
      <c r="B565" s="420"/>
      <c r="C565" s="420"/>
      <c r="D565" s="420"/>
      <c r="E565" s="420"/>
      <c r="F565" s="421"/>
      <c r="G565" s="421"/>
      <c r="H565" s="420"/>
      <c r="I565" s="420"/>
      <c r="J565" s="420"/>
      <c r="K565" s="420"/>
      <c r="L565" s="420"/>
      <c r="M565" s="420"/>
      <c r="N565" s="420"/>
      <c r="O565" s="420"/>
      <c r="P565" s="420"/>
      <c r="Q565" s="420"/>
      <c r="R565" s="420"/>
      <c r="S565" s="420"/>
      <c r="T565" s="420"/>
      <c r="U565" s="420"/>
      <c r="V565" s="420"/>
      <c r="W565" s="420"/>
      <c r="X565" s="420"/>
      <c r="Y565" s="420"/>
      <c r="Z565" s="420"/>
      <c r="AA565" s="420"/>
      <c r="AB565" s="420"/>
      <c r="AC565" s="420"/>
    </row>
    <row r="566" spans="2:29">
      <c r="B566" s="420"/>
      <c r="C566" s="420"/>
      <c r="D566" s="420"/>
      <c r="E566" s="420"/>
      <c r="F566" s="421"/>
      <c r="G566" s="421"/>
      <c r="H566" s="420"/>
      <c r="I566" s="420"/>
      <c r="J566" s="420"/>
      <c r="K566" s="420"/>
      <c r="L566" s="420"/>
      <c r="M566" s="420"/>
      <c r="N566" s="420"/>
      <c r="O566" s="420"/>
      <c r="P566" s="420"/>
      <c r="Q566" s="420"/>
      <c r="R566" s="420"/>
      <c r="S566" s="420"/>
      <c r="T566" s="420"/>
      <c r="U566" s="420"/>
      <c r="V566" s="420"/>
      <c r="W566" s="420"/>
      <c r="X566" s="420"/>
      <c r="Y566" s="420"/>
      <c r="Z566" s="420"/>
      <c r="AA566" s="420"/>
      <c r="AB566" s="420"/>
      <c r="AC566" s="420"/>
    </row>
    <row r="567" spans="2:29">
      <c r="B567" s="420"/>
      <c r="C567" s="420"/>
      <c r="D567" s="420"/>
      <c r="E567" s="420"/>
      <c r="F567" s="421"/>
      <c r="G567" s="421"/>
      <c r="H567" s="420"/>
      <c r="I567" s="420"/>
      <c r="J567" s="420"/>
      <c r="K567" s="420"/>
      <c r="L567" s="420"/>
      <c r="M567" s="420"/>
      <c r="N567" s="420"/>
      <c r="O567" s="420"/>
      <c r="P567" s="420"/>
      <c r="Q567" s="420"/>
      <c r="R567" s="420"/>
      <c r="S567" s="420"/>
      <c r="T567" s="420"/>
      <c r="U567" s="420"/>
      <c r="V567" s="420"/>
      <c r="W567" s="420"/>
      <c r="X567" s="420"/>
      <c r="Y567" s="420"/>
      <c r="Z567" s="420"/>
      <c r="AA567" s="420"/>
      <c r="AB567" s="420"/>
      <c r="AC567" s="420"/>
    </row>
    <row r="568" spans="2:29">
      <c r="B568" s="420"/>
      <c r="C568" s="420"/>
      <c r="D568" s="420"/>
      <c r="E568" s="420"/>
      <c r="F568" s="421"/>
      <c r="G568" s="421"/>
      <c r="H568" s="420"/>
      <c r="I568" s="420"/>
      <c r="J568" s="420"/>
      <c r="K568" s="420"/>
      <c r="L568" s="420"/>
      <c r="M568" s="420"/>
      <c r="N568" s="420"/>
      <c r="O568" s="420"/>
      <c r="P568" s="420"/>
      <c r="Q568" s="420"/>
      <c r="R568" s="420"/>
      <c r="S568" s="420"/>
      <c r="T568" s="420"/>
      <c r="U568" s="420"/>
      <c r="V568" s="420"/>
      <c r="W568" s="420"/>
      <c r="X568" s="420"/>
      <c r="Y568" s="420"/>
      <c r="Z568" s="420"/>
      <c r="AA568" s="420"/>
      <c r="AB568" s="420"/>
      <c r="AC568" s="420"/>
    </row>
    <row r="569" spans="2:29">
      <c r="B569" s="420"/>
      <c r="C569" s="420"/>
      <c r="D569" s="420"/>
      <c r="E569" s="420"/>
      <c r="F569" s="421"/>
      <c r="G569" s="421"/>
      <c r="H569" s="420"/>
      <c r="I569" s="420"/>
      <c r="J569" s="420"/>
      <c r="K569" s="420"/>
      <c r="L569" s="420"/>
      <c r="M569" s="420"/>
      <c r="N569" s="420"/>
      <c r="O569" s="420"/>
      <c r="P569" s="420"/>
      <c r="Q569" s="420"/>
      <c r="R569" s="420"/>
      <c r="S569" s="420"/>
      <c r="T569" s="420"/>
      <c r="U569" s="420"/>
      <c r="V569" s="420"/>
      <c r="W569" s="420"/>
      <c r="X569" s="420"/>
      <c r="Y569" s="420"/>
      <c r="Z569" s="420"/>
      <c r="AA569" s="420"/>
      <c r="AB569" s="420"/>
      <c r="AC569" s="420"/>
    </row>
    <row r="570" spans="2:29">
      <c r="B570" s="420"/>
      <c r="C570" s="420"/>
      <c r="D570" s="420"/>
      <c r="E570" s="420"/>
      <c r="F570" s="421"/>
      <c r="G570" s="421"/>
      <c r="H570" s="420"/>
      <c r="I570" s="420"/>
      <c r="J570" s="420"/>
      <c r="K570" s="420"/>
      <c r="L570" s="420"/>
      <c r="M570" s="420"/>
      <c r="N570" s="420"/>
      <c r="O570" s="420"/>
      <c r="P570" s="420"/>
      <c r="Q570" s="420"/>
      <c r="R570" s="420"/>
      <c r="S570" s="420"/>
      <c r="T570" s="420"/>
      <c r="U570" s="420"/>
      <c r="V570" s="420"/>
      <c r="W570" s="420"/>
      <c r="X570" s="420"/>
      <c r="Y570" s="420"/>
      <c r="Z570" s="420"/>
      <c r="AA570" s="420"/>
      <c r="AB570" s="420"/>
      <c r="AC570" s="420"/>
    </row>
    <row r="571" spans="2:29">
      <c r="B571" s="420"/>
      <c r="C571" s="420"/>
      <c r="D571" s="420"/>
      <c r="E571" s="420"/>
      <c r="F571" s="421"/>
      <c r="G571" s="421"/>
      <c r="H571" s="420"/>
      <c r="I571" s="420"/>
      <c r="J571" s="420"/>
      <c r="K571" s="420"/>
      <c r="L571" s="420"/>
      <c r="M571" s="420"/>
      <c r="N571" s="420"/>
      <c r="O571" s="420"/>
      <c r="P571" s="420"/>
      <c r="Q571" s="420"/>
      <c r="R571" s="420"/>
      <c r="S571" s="420"/>
      <c r="T571" s="420"/>
      <c r="U571" s="420"/>
      <c r="V571" s="420"/>
      <c r="W571" s="420"/>
      <c r="X571" s="420"/>
      <c r="Y571" s="420"/>
      <c r="Z571" s="420"/>
      <c r="AA571" s="420"/>
      <c r="AB571" s="420"/>
      <c r="AC571" s="420"/>
    </row>
    <row r="572" spans="2:29">
      <c r="B572" s="420"/>
      <c r="C572" s="420"/>
      <c r="D572" s="420"/>
      <c r="E572" s="420"/>
      <c r="F572" s="421"/>
      <c r="G572" s="421"/>
      <c r="H572" s="420"/>
      <c r="I572" s="420"/>
      <c r="J572" s="420"/>
      <c r="K572" s="420"/>
      <c r="L572" s="420"/>
      <c r="M572" s="420"/>
      <c r="N572" s="420"/>
      <c r="O572" s="420"/>
      <c r="P572" s="420"/>
      <c r="Q572" s="420"/>
      <c r="R572" s="420"/>
      <c r="S572" s="420"/>
      <c r="T572" s="420"/>
      <c r="U572" s="420"/>
      <c r="V572" s="420"/>
      <c r="W572" s="420"/>
      <c r="X572" s="420"/>
      <c r="Y572" s="420"/>
      <c r="Z572" s="420"/>
      <c r="AA572" s="420"/>
      <c r="AB572" s="420"/>
      <c r="AC572" s="420"/>
    </row>
    <row r="573" spans="2:29">
      <c r="B573" s="420"/>
      <c r="C573" s="420"/>
      <c r="D573" s="420"/>
      <c r="E573" s="420"/>
      <c r="F573" s="421"/>
      <c r="G573" s="421"/>
      <c r="H573" s="420"/>
      <c r="I573" s="420"/>
      <c r="J573" s="420"/>
      <c r="K573" s="420"/>
      <c r="L573" s="420"/>
      <c r="M573" s="420"/>
      <c r="N573" s="420"/>
      <c r="O573" s="420"/>
      <c r="P573" s="420"/>
      <c r="Q573" s="420"/>
      <c r="R573" s="420"/>
      <c r="S573" s="420"/>
      <c r="T573" s="420"/>
      <c r="U573" s="420"/>
      <c r="V573" s="420"/>
      <c r="W573" s="420"/>
      <c r="X573" s="420"/>
      <c r="Y573" s="420"/>
      <c r="Z573" s="420"/>
      <c r="AA573" s="420"/>
      <c r="AB573" s="420"/>
      <c r="AC573" s="420"/>
    </row>
    <row r="574" spans="2:29">
      <c r="B574" s="420"/>
      <c r="C574" s="420"/>
      <c r="D574" s="420"/>
      <c r="E574" s="420"/>
      <c r="F574" s="421"/>
      <c r="G574" s="421"/>
      <c r="H574" s="420"/>
      <c r="I574" s="420"/>
      <c r="J574" s="420"/>
      <c r="K574" s="420"/>
      <c r="L574" s="420"/>
      <c r="M574" s="420"/>
      <c r="N574" s="420"/>
      <c r="O574" s="420"/>
      <c r="P574" s="420"/>
      <c r="Q574" s="420"/>
      <c r="R574" s="420"/>
      <c r="S574" s="420"/>
      <c r="T574" s="420"/>
      <c r="U574" s="420"/>
      <c r="V574" s="420"/>
      <c r="W574" s="420"/>
      <c r="X574" s="420"/>
      <c r="Y574" s="420"/>
      <c r="Z574" s="420"/>
      <c r="AA574" s="420"/>
      <c r="AB574" s="420"/>
      <c r="AC574" s="420"/>
    </row>
    <row r="575" spans="2:29">
      <c r="B575" s="420"/>
      <c r="C575" s="420"/>
      <c r="D575" s="420"/>
      <c r="E575" s="420"/>
      <c r="F575" s="421"/>
      <c r="G575" s="421"/>
      <c r="H575" s="420"/>
      <c r="I575" s="420"/>
      <c r="J575" s="420"/>
      <c r="K575" s="420"/>
      <c r="L575" s="420"/>
      <c r="M575" s="420"/>
      <c r="N575" s="420"/>
      <c r="O575" s="420"/>
      <c r="P575" s="420"/>
      <c r="Q575" s="420"/>
      <c r="R575" s="420"/>
      <c r="S575" s="420"/>
      <c r="T575" s="420"/>
      <c r="U575" s="420"/>
      <c r="V575" s="420"/>
      <c r="W575" s="420"/>
      <c r="X575" s="420"/>
      <c r="Y575" s="420"/>
      <c r="Z575" s="420"/>
      <c r="AA575" s="420"/>
      <c r="AB575" s="420"/>
      <c r="AC575" s="420"/>
    </row>
    <row r="576" spans="2:29">
      <c r="B576" s="420"/>
      <c r="C576" s="420"/>
      <c r="D576" s="420"/>
      <c r="E576" s="420"/>
      <c r="F576" s="421"/>
      <c r="G576" s="421"/>
      <c r="H576" s="420"/>
      <c r="I576" s="420"/>
      <c r="J576" s="420"/>
      <c r="K576" s="420"/>
      <c r="L576" s="420"/>
      <c r="M576" s="420"/>
      <c r="N576" s="420"/>
      <c r="O576" s="420"/>
      <c r="P576" s="420"/>
      <c r="Q576" s="420"/>
      <c r="R576" s="420"/>
      <c r="S576" s="420"/>
      <c r="T576" s="420"/>
      <c r="U576" s="420"/>
      <c r="V576" s="420"/>
      <c r="W576" s="420"/>
      <c r="X576" s="420"/>
      <c r="Y576" s="420"/>
      <c r="Z576" s="420"/>
      <c r="AA576" s="420"/>
      <c r="AB576" s="420"/>
      <c r="AC576" s="420"/>
    </row>
    <row r="577" spans="2:29">
      <c r="B577" s="420"/>
      <c r="C577" s="420"/>
      <c r="D577" s="420"/>
      <c r="E577" s="420"/>
      <c r="F577" s="421"/>
      <c r="G577" s="421"/>
      <c r="H577" s="420"/>
      <c r="I577" s="420"/>
      <c r="J577" s="420"/>
      <c r="K577" s="420"/>
      <c r="L577" s="420"/>
      <c r="M577" s="420"/>
      <c r="N577" s="420"/>
      <c r="O577" s="420"/>
      <c r="P577" s="420"/>
      <c r="Q577" s="420"/>
      <c r="R577" s="420"/>
      <c r="S577" s="420"/>
      <c r="T577" s="420"/>
      <c r="U577" s="420"/>
      <c r="V577" s="420"/>
      <c r="W577" s="420"/>
      <c r="X577" s="420"/>
      <c r="Y577" s="420"/>
      <c r="Z577" s="420"/>
      <c r="AA577" s="420"/>
      <c r="AB577" s="420"/>
      <c r="AC577" s="420"/>
    </row>
    <row r="578" spans="2:29">
      <c r="B578" s="420"/>
      <c r="C578" s="420"/>
      <c r="D578" s="420"/>
      <c r="E578" s="420"/>
      <c r="F578" s="421"/>
      <c r="G578" s="421"/>
      <c r="H578" s="420"/>
      <c r="I578" s="420"/>
      <c r="J578" s="420"/>
      <c r="K578" s="420"/>
      <c r="L578" s="420"/>
      <c r="M578" s="420"/>
      <c r="N578" s="420"/>
      <c r="O578" s="420"/>
      <c r="P578" s="420"/>
      <c r="Q578" s="420"/>
      <c r="R578" s="420"/>
      <c r="S578" s="420"/>
      <c r="T578" s="420"/>
      <c r="U578" s="420"/>
      <c r="V578" s="420"/>
      <c r="W578" s="420"/>
      <c r="X578" s="420"/>
      <c r="Y578" s="420"/>
      <c r="Z578" s="420"/>
      <c r="AA578" s="420"/>
      <c r="AB578" s="420"/>
      <c r="AC578" s="420"/>
    </row>
    <row r="579" spans="2:29">
      <c r="B579" s="420"/>
      <c r="C579" s="420"/>
      <c r="D579" s="420"/>
      <c r="E579" s="420"/>
      <c r="F579" s="421"/>
      <c r="G579" s="421"/>
      <c r="H579" s="420"/>
      <c r="I579" s="420"/>
      <c r="J579" s="420"/>
      <c r="K579" s="420"/>
      <c r="L579" s="420"/>
      <c r="M579" s="420"/>
      <c r="N579" s="420"/>
      <c r="O579" s="420"/>
      <c r="P579" s="420"/>
      <c r="Q579" s="420"/>
      <c r="R579" s="420"/>
      <c r="S579" s="420"/>
      <c r="T579" s="420"/>
      <c r="U579" s="420"/>
      <c r="V579" s="420"/>
      <c r="W579" s="420"/>
      <c r="X579" s="420"/>
      <c r="Y579" s="420"/>
      <c r="Z579" s="420"/>
      <c r="AA579" s="420"/>
      <c r="AB579" s="420"/>
      <c r="AC579" s="420"/>
    </row>
    <row r="580" spans="2:29">
      <c r="B580" s="420"/>
      <c r="C580" s="420"/>
      <c r="D580" s="420"/>
      <c r="E580" s="420"/>
      <c r="F580" s="421"/>
      <c r="G580" s="421"/>
      <c r="H580" s="420"/>
      <c r="I580" s="420"/>
      <c r="J580" s="420"/>
      <c r="K580" s="420"/>
      <c r="L580" s="420"/>
      <c r="M580" s="420"/>
      <c r="N580" s="420"/>
      <c r="O580" s="420"/>
      <c r="P580" s="420"/>
      <c r="Q580" s="420"/>
      <c r="R580" s="420"/>
      <c r="S580" s="420"/>
      <c r="T580" s="420"/>
      <c r="U580" s="420"/>
      <c r="V580" s="420"/>
      <c r="W580" s="420"/>
      <c r="X580" s="420"/>
      <c r="Y580" s="420"/>
      <c r="Z580" s="420"/>
      <c r="AA580" s="420"/>
      <c r="AB580" s="420"/>
      <c r="AC580" s="420"/>
    </row>
    <row r="581" spans="2:29">
      <c r="B581" s="420"/>
      <c r="C581" s="420"/>
      <c r="D581" s="420"/>
      <c r="E581" s="420"/>
      <c r="F581" s="421"/>
      <c r="G581" s="421"/>
      <c r="H581" s="420"/>
      <c r="I581" s="420"/>
      <c r="J581" s="420"/>
      <c r="K581" s="420"/>
      <c r="L581" s="420"/>
      <c r="M581" s="420"/>
      <c r="N581" s="420"/>
      <c r="O581" s="420"/>
      <c r="P581" s="420"/>
      <c r="Q581" s="420"/>
      <c r="R581" s="420"/>
      <c r="S581" s="420"/>
      <c r="T581" s="420"/>
      <c r="U581" s="420"/>
      <c r="V581" s="420"/>
      <c r="W581" s="420"/>
      <c r="X581" s="420"/>
      <c r="Y581" s="420"/>
      <c r="Z581" s="420"/>
      <c r="AA581" s="420"/>
      <c r="AB581" s="420"/>
      <c r="AC581" s="420"/>
    </row>
    <row r="582" spans="2:29">
      <c r="B582" s="420"/>
      <c r="C582" s="420"/>
      <c r="D582" s="420"/>
      <c r="E582" s="420"/>
      <c r="F582" s="421"/>
      <c r="G582" s="421"/>
      <c r="H582" s="420"/>
      <c r="I582" s="420"/>
      <c r="J582" s="420"/>
      <c r="K582" s="420"/>
      <c r="L582" s="420"/>
      <c r="M582" s="420"/>
      <c r="N582" s="420"/>
      <c r="O582" s="420"/>
      <c r="P582" s="420"/>
      <c r="Q582" s="420"/>
      <c r="R582" s="420"/>
      <c r="S582" s="420"/>
      <c r="T582" s="420"/>
      <c r="U582" s="420"/>
      <c r="V582" s="420"/>
      <c r="W582" s="420"/>
      <c r="X582" s="420"/>
      <c r="Y582" s="420"/>
      <c r="Z582" s="420"/>
      <c r="AA582" s="420"/>
      <c r="AB582" s="420"/>
      <c r="AC582" s="420"/>
    </row>
    <row r="583" spans="2:29">
      <c r="B583" s="420"/>
      <c r="C583" s="420"/>
      <c r="D583" s="420"/>
      <c r="E583" s="420"/>
      <c r="F583" s="421"/>
      <c r="G583" s="421"/>
      <c r="H583" s="420"/>
      <c r="I583" s="420"/>
      <c r="J583" s="420"/>
      <c r="K583" s="420"/>
      <c r="L583" s="420"/>
      <c r="M583" s="420"/>
      <c r="N583" s="420"/>
      <c r="O583" s="420"/>
      <c r="P583" s="420"/>
      <c r="Q583" s="420"/>
      <c r="R583" s="420"/>
      <c r="S583" s="420"/>
      <c r="T583" s="420"/>
      <c r="U583" s="420"/>
      <c r="V583" s="420"/>
      <c r="W583" s="420"/>
      <c r="X583" s="420"/>
      <c r="Y583" s="420"/>
      <c r="Z583" s="420"/>
      <c r="AA583" s="420"/>
      <c r="AB583" s="420"/>
      <c r="AC583" s="420"/>
    </row>
    <row r="584" spans="2:29">
      <c r="B584" s="420"/>
      <c r="C584" s="420"/>
      <c r="D584" s="420"/>
      <c r="E584" s="420"/>
      <c r="F584" s="421"/>
      <c r="G584" s="421"/>
      <c r="H584" s="420"/>
      <c r="I584" s="420"/>
      <c r="J584" s="420"/>
      <c r="K584" s="420"/>
      <c r="L584" s="420"/>
      <c r="M584" s="420"/>
      <c r="N584" s="420"/>
      <c r="O584" s="420"/>
      <c r="P584" s="420"/>
      <c r="Q584" s="420"/>
      <c r="R584" s="420"/>
      <c r="S584" s="420"/>
      <c r="T584" s="420"/>
      <c r="U584" s="420"/>
      <c r="V584" s="420"/>
      <c r="W584" s="420"/>
      <c r="X584" s="420"/>
      <c r="Y584" s="420"/>
      <c r="Z584" s="420"/>
      <c r="AA584" s="420"/>
      <c r="AB584" s="420"/>
      <c r="AC584" s="420"/>
    </row>
    <row r="585" spans="2:29">
      <c r="B585" s="420"/>
      <c r="C585" s="420"/>
      <c r="D585" s="420"/>
      <c r="E585" s="420"/>
      <c r="F585" s="421"/>
      <c r="G585" s="421"/>
      <c r="H585" s="420"/>
      <c r="I585" s="420"/>
      <c r="J585" s="420"/>
      <c r="K585" s="420"/>
      <c r="L585" s="420"/>
      <c r="M585" s="420"/>
      <c r="N585" s="420"/>
      <c r="O585" s="420"/>
      <c r="P585" s="420"/>
      <c r="Q585" s="420"/>
      <c r="R585" s="420"/>
      <c r="S585" s="420"/>
      <c r="T585" s="420"/>
      <c r="U585" s="420"/>
      <c r="V585" s="420"/>
      <c r="W585" s="420"/>
      <c r="X585" s="420"/>
      <c r="Y585" s="420"/>
      <c r="Z585" s="420"/>
      <c r="AA585" s="420"/>
      <c r="AB585" s="420"/>
      <c r="AC585" s="420"/>
    </row>
    <row r="586" spans="2:29">
      <c r="B586" s="420"/>
      <c r="C586" s="420"/>
      <c r="D586" s="420"/>
      <c r="E586" s="420"/>
      <c r="F586" s="421"/>
      <c r="G586" s="421"/>
      <c r="H586" s="420"/>
      <c r="I586" s="420"/>
      <c r="J586" s="420"/>
      <c r="K586" s="420"/>
      <c r="L586" s="420"/>
      <c r="M586" s="420"/>
      <c r="N586" s="420"/>
      <c r="O586" s="420"/>
      <c r="P586" s="420"/>
      <c r="Q586" s="420"/>
      <c r="R586" s="420"/>
      <c r="S586" s="420"/>
      <c r="T586" s="420"/>
      <c r="U586" s="420"/>
      <c r="V586" s="420"/>
      <c r="W586" s="420"/>
      <c r="X586" s="420"/>
      <c r="Y586" s="420"/>
      <c r="Z586" s="420"/>
      <c r="AA586" s="420"/>
      <c r="AB586" s="420"/>
      <c r="AC586" s="420"/>
    </row>
    <row r="587" spans="2:29">
      <c r="B587" s="420"/>
      <c r="C587" s="420"/>
      <c r="D587" s="420"/>
      <c r="E587" s="420"/>
      <c r="F587" s="421"/>
      <c r="G587" s="421"/>
      <c r="H587" s="420"/>
      <c r="I587" s="420"/>
      <c r="J587" s="420"/>
      <c r="K587" s="420"/>
      <c r="L587" s="420"/>
      <c r="M587" s="420"/>
      <c r="N587" s="420"/>
      <c r="O587" s="420"/>
      <c r="P587" s="420"/>
      <c r="Q587" s="420"/>
      <c r="R587" s="420"/>
      <c r="S587" s="420"/>
      <c r="T587" s="420"/>
      <c r="U587" s="420"/>
      <c r="V587" s="420"/>
      <c r="W587" s="420"/>
      <c r="X587" s="420"/>
      <c r="Y587" s="420"/>
      <c r="Z587" s="420"/>
      <c r="AA587" s="420"/>
      <c r="AB587" s="420"/>
      <c r="AC587" s="420"/>
    </row>
    <row r="588" spans="2:29">
      <c r="B588" s="420"/>
      <c r="C588" s="420"/>
      <c r="D588" s="420"/>
      <c r="E588" s="420"/>
      <c r="F588" s="421"/>
      <c r="G588" s="421"/>
      <c r="H588" s="420"/>
      <c r="I588" s="420"/>
      <c r="J588" s="420"/>
      <c r="K588" s="420"/>
      <c r="L588" s="420"/>
      <c r="M588" s="420"/>
      <c r="N588" s="420"/>
      <c r="O588" s="420"/>
      <c r="P588" s="420"/>
      <c r="Q588" s="420"/>
      <c r="R588" s="420"/>
      <c r="S588" s="420"/>
      <c r="T588" s="420"/>
      <c r="U588" s="420"/>
      <c r="V588" s="420"/>
      <c r="W588" s="420"/>
      <c r="X588" s="420"/>
      <c r="Y588" s="420"/>
      <c r="Z588" s="420"/>
      <c r="AA588" s="420"/>
      <c r="AB588" s="420"/>
      <c r="AC588" s="420"/>
    </row>
    <row r="589" spans="2:29">
      <c r="B589" s="420"/>
      <c r="C589" s="420"/>
      <c r="D589" s="420"/>
      <c r="E589" s="420"/>
      <c r="F589" s="421"/>
      <c r="G589" s="421"/>
      <c r="H589" s="420"/>
      <c r="I589" s="420"/>
      <c r="J589" s="420"/>
      <c r="K589" s="420"/>
      <c r="L589" s="420"/>
      <c r="M589" s="420"/>
      <c r="N589" s="420"/>
      <c r="O589" s="420"/>
      <c r="P589" s="420"/>
      <c r="Q589" s="420"/>
      <c r="R589" s="420"/>
      <c r="S589" s="420"/>
      <c r="T589" s="420"/>
      <c r="U589" s="420"/>
      <c r="V589" s="420"/>
      <c r="W589" s="420"/>
      <c r="X589" s="420"/>
      <c r="Y589" s="420"/>
      <c r="Z589" s="420"/>
      <c r="AA589" s="420"/>
      <c r="AB589" s="420"/>
      <c r="AC589" s="420"/>
    </row>
    <row r="590" spans="2:29">
      <c r="B590" s="420"/>
      <c r="C590" s="420"/>
      <c r="D590" s="420"/>
      <c r="E590" s="420"/>
      <c r="F590" s="421"/>
      <c r="G590" s="421"/>
      <c r="H590" s="420"/>
      <c r="I590" s="420"/>
      <c r="J590" s="420"/>
      <c r="K590" s="420"/>
      <c r="L590" s="420"/>
      <c r="M590" s="420"/>
      <c r="N590" s="420"/>
      <c r="O590" s="420"/>
      <c r="P590" s="420"/>
      <c r="Q590" s="420"/>
      <c r="R590" s="420"/>
      <c r="S590" s="420"/>
      <c r="T590" s="420"/>
      <c r="U590" s="420"/>
      <c r="V590" s="420"/>
      <c r="W590" s="420"/>
      <c r="X590" s="420"/>
      <c r="Y590" s="420"/>
      <c r="Z590" s="420"/>
      <c r="AA590" s="420"/>
      <c r="AB590" s="420"/>
      <c r="AC590" s="420"/>
    </row>
    <row r="591" spans="2:29">
      <c r="B591" s="420"/>
      <c r="C591" s="420"/>
      <c r="D591" s="420"/>
      <c r="E591" s="420"/>
      <c r="F591" s="421"/>
      <c r="G591" s="421"/>
      <c r="H591" s="420"/>
      <c r="I591" s="420"/>
      <c r="J591" s="420"/>
      <c r="K591" s="420"/>
      <c r="L591" s="420"/>
      <c r="M591" s="420"/>
      <c r="N591" s="420"/>
      <c r="O591" s="420"/>
      <c r="P591" s="420"/>
      <c r="Q591" s="420"/>
      <c r="R591" s="420"/>
      <c r="S591" s="420"/>
      <c r="T591" s="420"/>
      <c r="U591" s="420"/>
      <c r="V591" s="420"/>
      <c r="W591" s="420"/>
      <c r="X591" s="420"/>
      <c r="Y591" s="420"/>
      <c r="Z591" s="420"/>
      <c r="AA591" s="420"/>
      <c r="AB591" s="420"/>
      <c r="AC591" s="420"/>
    </row>
    <row r="592" spans="2:29">
      <c r="B592" s="420"/>
      <c r="C592" s="420"/>
      <c r="D592" s="420"/>
      <c r="E592" s="420"/>
      <c r="F592" s="421"/>
      <c r="G592" s="421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  <c r="R592" s="420"/>
      <c r="S592" s="420"/>
      <c r="T592" s="420"/>
      <c r="U592" s="420"/>
      <c r="V592" s="420"/>
      <c r="W592" s="420"/>
      <c r="X592" s="420"/>
      <c r="Y592" s="420"/>
      <c r="Z592" s="420"/>
      <c r="AA592" s="420"/>
      <c r="AB592" s="420"/>
      <c r="AC592" s="420"/>
    </row>
    <row r="593" spans="2:29">
      <c r="B593" s="420"/>
      <c r="C593" s="420"/>
      <c r="D593" s="420"/>
      <c r="E593" s="420"/>
      <c r="F593" s="421"/>
      <c r="G593" s="421"/>
      <c r="H593" s="420"/>
      <c r="I593" s="420"/>
      <c r="J593" s="420"/>
      <c r="K593" s="420"/>
      <c r="L593" s="420"/>
      <c r="M593" s="420"/>
      <c r="N593" s="420"/>
      <c r="O593" s="420"/>
      <c r="P593" s="420"/>
      <c r="Q593" s="420"/>
      <c r="R593" s="420"/>
      <c r="S593" s="420"/>
      <c r="T593" s="420"/>
      <c r="U593" s="420"/>
      <c r="V593" s="420"/>
      <c r="W593" s="420"/>
      <c r="X593" s="420"/>
      <c r="Y593" s="420"/>
      <c r="Z593" s="420"/>
      <c r="AA593" s="420"/>
      <c r="AB593" s="420"/>
      <c r="AC593" s="420"/>
    </row>
    <row r="594" spans="2:29">
      <c r="B594" s="420"/>
      <c r="C594" s="420"/>
      <c r="D594" s="420"/>
      <c r="E594" s="420"/>
      <c r="F594" s="421"/>
      <c r="G594" s="421"/>
      <c r="H594" s="420"/>
      <c r="I594" s="420"/>
      <c r="J594" s="420"/>
      <c r="K594" s="420"/>
      <c r="L594" s="420"/>
      <c r="M594" s="420"/>
      <c r="N594" s="420"/>
      <c r="O594" s="420"/>
      <c r="P594" s="420"/>
      <c r="Q594" s="420"/>
      <c r="R594" s="420"/>
      <c r="S594" s="420"/>
      <c r="T594" s="420"/>
      <c r="U594" s="420"/>
      <c r="V594" s="420"/>
      <c r="W594" s="420"/>
      <c r="X594" s="420"/>
      <c r="Y594" s="420"/>
      <c r="Z594" s="420"/>
      <c r="AA594" s="420"/>
      <c r="AB594" s="420"/>
      <c r="AC594" s="420"/>
    </row>
    <row r="595" spans="2:29">
      <c r="B595" s="420"/>
      <c r="C595" s="420"/>
      <c r="D595" s="420"/>
      <c r="E595" s="420"/>
      <c r="F595" s="421"/>
      <c r="G595" s="421"/>
      <c r="H595" s="420"/>
      <c r="I595" s="420"/>
      <c r="J595" s="420"/>
      <c r="K595" s="420"/>
      <c r="L595" s="420"/>
      <c r="M595" s="420"/>
      <c r="N595" s="420"/>
      <c r="O595" s="420"/>
      <c r="P595" s="420"/>
      <c r="Q595" s="420"/>
      <c r="R595" s="420"/>
      <c r="S595" s="420"/>
      <c r="T595" s="420"/>
      <c r="U595" s="420"/>
      <c r="V595" s="420"/>
      <c r="W595" s="420"/>
      <c r="X595" s="420"/>
      <c r="Y595" s="420"/>
      <c r="Z595" s="420"/>
      <c r="AA595" s="420"/>
      <c r="AB595" s="420"/>
      <c r="AC595" s="420"/>
    </row>
    <row r="596" spans="2:29">
      <c r="B596" s="420"/>
      <c r="C596" s="420"/>
      <c r="D596" s="420"/>
      <c r="E596" s="420"/>
      <c r="F596" s="421"/>
      <c r="G596" s="421"/>
      <c r="H596" s="420"/>
      <c r="I596" s="420"/>
      <c r="J596" s="420"/>
      <c r="K596" s="420"/>
      <c r="L596" s="420"/>
      <c r="M596" s="420"/>
      <c r="N596" s="420"/>
      <c r="O596" s="420"/>
      <c r="P596" s="420"/>
      <c r="Q596" s="420"/>
      <c r="R596" s="420"/>
      <c r="S596" s="420"/>
      <c r="T596" s="420"/>
      <c r="U596" s="420"/>
      <c r="V596" s="420"/>
      <c r="W596" s="420"/>
      <c r="X596" s="420"/>
      <c r="Y596" s="420"/>
      <c r="Z596" s="420"/>
      <c r="AA596" s="420"/>
      <c r="AB596" s="420"/>
      <c r="AC596" s="420"/>
    </row>
    <row r="597" spans="2:29">
      <c r="B597" s="420"/>
      <c r="C597" s="420"/>
      <c r="D597" s="420"/>
      <c r="E597" s="420"/>
      <c r="F597" s="421"/>
      <c r="G597" s="421"/>
      <c r="H597" s="420"/>
      <c r="I597" s="420"/>
      <c r="J597" s="420"/>
      <c r="K597" s="420"/>
      <c r="L597" s="420"/>
      <c r="M597" s="420"/>
      <c r="N597" s="420"/>
      <c r="O597" s="420"/>
      <c r="P597" s="420"/>
      <c r="Q597" s="420"/>
      <c r="R597" s="420"/>
      <c r="S597" s="420"/>
      <c r="T597" s="420"/>
      <c r="U597" s="420"/>
      <c r="V597" s="420"/>
      <c r="W597" s="420"/>
      <c r="X597" s="420"/>
      <c r="Y597" s="420"/>
      <c r="Z597" s="420"/>
      <c r="AA597" s="420"/>
      <c r="AB597" s="420"/>
      <c r="AC597" s="420"/>
    </row>
    <row r="598" spans="2:29">
      <c r="B598" s="420"/>
      <c r="C598" s="420"/>
      <c r="D598" s="420"/>
      <c r="E598" s="420"/>
      <c r="F598" s="421"/>
      <c r="G598" s="421"/>
      <c r="H598" s="420"/>
      <c r="I598" s="420"/>
      <c r="J598" s="420"/>
      <c r="K598" s="420"/>
      <c r="L598" s="420"/>
      <c r="M598" s="420"/>
      <c r="N598" s="420"/>
      <c r="O598" s="420"/>
      <c r="P598" s="420"/>
      <c r="Q598" s="420"/>
      <c r="R598" s="420"/>
      <c r="S598" s="420"/>
      <c r="T598" s="420"/>
      <c r="U598" s="420"/>
      <c r="V598" s="420"/>
      <c r="W598" s="420"/>
      <c r="X598" s="420"/>
      <c r="Y598" s="420"/>
      <c r="Z598" s="420"/>
      <c r="AA598" s="420"/>
      <c r="AB598" s="420"/>
      <c r="AC598" s="420"/>
    </row>
    <row r="599" spans="2:29">
      <c r="B599" s="420"/>
      <c r="C599" s="420"/>
      <c r="D599" s="420"/>
      <c r="E599" s="420"/>
      <c r="F599" s="421"/>
      <c r="G599" s="421"/>
      <c r="H599" s="420"/>
      <c r="I599" s="420"/>
      <c r="J599" s="420"/>
      <c r="K599" s="420"/>
      <c r="L599" s="420"/>
      <c r="M599" s="420"/>
      <c r="N599" s="420"/>
      <c r="O599" s="420"/>
      <c r="P599" s="420"/>
      <c r="Q599" s="420"/>
      <c r="R599" s="420"/>
      <c r="S599" s="420"/>
      <c r="T599" s="420"/>
      <c r="U599" s="420"/>
      <c r="V599" s="420"/>
      <c r="W599" s="420"/>
      <c r="X599" s="420"/>
      <c r="Y599" s="420"/>
      <c r="Z599" s="420"/>
      <c r="AA599" s="420"/>
      <c r="AB599" s="420"/>
      <c r="AC599" s="420"/>
    </row>
    <row r="600" spans="2:29">
      <c r="B600" s="420"/>
      <c r="C600" s="420"/>
      <c r="D600" s="420"/>
      <c r="E600" s="420"/>
      <c r="F600" s="421"/>
      <c r="G600" s="421"/>
      <c r="H600" s="420"/>
      <c r="I600" s="420"/>
      <c r="J600" s="420"/>
      <c r="K600" s="420"/>
      <c r="L600" s="420"/>
      <c r="M600" s="420"/>
      <c r="N600" s="420"/>
      <c r="O600" s="420"/>
      <c r="P600" s="420"/>
      <c r="Q600" s="420"/>
      <c r="R600" s="420"/>
      <c r="S600" s="420"/>
      <c r="T600" s="420"/>
      <c r="U600" s="420"/>
      <c r="V600" s="420"/>
      <c r="W600" s="420"/>
      <c r="X600" s="420"/>
      <c r="Y600" s="420"/>
      <c r="Z600" s="420"/>
      <c r="AA600" s="420"/>
      <c r="AB600" s="420"/>
      <c r="AC600" s="420"/>
    </row>
    <row r="601" spans="2:29">
      <c r="B601" s="420"/>
      <c r="C601" s="420"/>
      <c r="D601" s="420"/>
      <c r="E601" s="420"/>
      <c r="F601" s="421"/>
      <c r="G601" s="421"/>
      <c r="H601" s="420"/>
      <c r="I601" s="420"/>
      <c r="J601" s="420"/>
      <c r="K601" s="420"/>
      <c r="L601" s="420"/>
      <c r="M601" s="420"/>
      <c r="N601" s="420"/>
      <c r="O601" s="420"/>
      <c r="P601" s="420"/>
      <c r="Q601" s="420"/>
      <c r="R601" s="420"/>
      <c r="S601" s="420"/>
      <c r="T601" s="420"/>
      <c r="U601" s="420"/>
      <c r="V601" s="420"/>
      <c r="W601" s="420"/>
      <c r="X601" s="420"/>
      <c r="Y601" s="420"/>
      <c r="Z601" s="420"/>
      <c r="AA601" s="420"/>
      <c r="AB601" s="420"/>
      <c r="AC601" s="420"/>
    </row>
    <row r="602" spans="2:29">
      <c r="B602" s="420"/>
      <c r="C602" s="420"/>
      <c r="D602" s="420"/>
      <c r="E602" s="420"/>
      <c r="F602" s="421"/>
      <c r="G602" s="421"/>
      <c r="H602" s="420"/>
      <c r="I602" s="420"/>
      <c r="J602" s="420"/>
      <c r="K602" s="420"/>
      <c r="L602" s="420"/>
      <c r="M602" s="420"/>
      <c r="N602" s="420"/>
      <c r="O602" s="420"/>
      <c r="P602" s="420"/>
      <c r="Q602" s="420"/>
      <c r="R602" s="420"/>
      <c r="S602" s="420"/>
      <c r="T602" s="420"/>
      <c r="U602" s="420"/>
      <c r="V602" s="420"/>
      <c r="W602" s="420"/>
      <c r="X602" s="420"/>
      <c r="Y602" s="420"/>
      <c r="Z602" s="420"/>
      <c r="AA602" s="420"/>
      <c r="AB602" s="420"/>
      <c r="AC602" s="420"/>
    </row>
    <row r="603" spans="2:29">
      <c r="B603" s="420"/>
      <c r="C603" s="420"/>
      <c r="D603" s="420"/>
      <c r="E603" s="420"/>
      <c r="F603" s="421"/>
      <c r="G603" s="421"/>
      <c r="H603" s="420"/>
      <c r="I603" s="420"/>
      <c r="J603" s="420"/>
      <c r="K603" s="420"/>
      <c r="L603" s="420"/>
      <c r="M603" s="420"/>
      <c r="N603" s="420"/>
      <c r="O603" s="420"/>
      <c r="P603" s="420"/>
      <c r="Q603" s="420"/>
      <c r="R603" s="420"/>
      <c r="S603" s="420"/>
      <c r="T603" s="420"/>
      <c r="U603" s="420"/>
      <c r="V603" s="420"/>
      <c r="W603" s="420"/>
      <c r="X603" s="420"/>
      <c r="Y603" s="420"/>
      <c r="Z603" s="420"/>
      <c r="AA603" s="420"/>
      <c r="AB603" s="420"/>
      <c r="AC603" s="420"/>
    </row>
    <row r="604" spans="2:29">
      <c r="B604" s="420"/>
      <c r="C604" s="420"/>
      <c r="D604" s="420"/>
      <c r="E604" s="420"/>
      <c r="F604" s="421"/>
      <c r="G604" s="421"/>
      <c r="H604" s="420"/>
      <c r="I604" s="420"/>
      <c r="J604" s="420"/>
      <c r="K604" s="420"/>
      <c r="L604" s="420"/>
      <c r="M604" s="420"/>
      <c r="N604" s="420"/>
      <c r="O604" s="420"/>
      <c r="P604" s="420"/>
      <c r="Q604" s="420"/>
      <c r="R604" s="420"/>
      <c r="S604" s="420"/>
      <c r="T604" s="420"/>
      <c r="U604" s="420"/>
      <c r="V604" s="420"/>
      <c r="W604" s="420"/>
      <c r="X604" s="420"/>
      <c r="Y604" s="420"/>
      <c r="Z604" s="420"/>
      <c r="AA604" s="420"/>
      <c r="AB604" s="420"/>
      <c r="AC604" s="420"/>
    </row>
    <row r="605" spans="2:29">
      <c r="B605" s="420"/>
      <c r="C605" s="420"/>
      <c r="D605" s="420"/>
      <c r="E605" s="420"/>
      <c r="F605" s="421"/>
      <c r="G605" s="421"/>
      <c r="H605" s="420"/>
      <c r="I605" s="420"/>
      <c r="J605" s="420"/>
      <c r="K605" s="420"/>
      <c r="L605" s="420"/>
      <c r="M605" s="420"/>
      <c r="N605" s="420"/>
      <c r="O605" s="420"/>
      <c r="P605" s="420"/>
      <c r="Q605" s="420"/>
      <c r="R605" s="420"/>
      <c r="S605" s="420"/>
      <c r="T605" s="420"/>
      <c r="U605" s="420"/>
      <c r="V605" s="420"/>
      <c r="W605" s="420"/>
      <c r="X605" s="420"/>
      <c r="Y605" s="420"/>
      <c r="Z605" s="420"/>
      <c r="AA605" s="420"/>
      <c r="AB605" s="420"/>
      <c r="AC605" s="420"/>
    </row>
    <row r="606" spans="2:29">
      <c r="B606" s="420"/>
      <c r="C606" s="420"/>
      <c r="D606" s="420"/>
      <c r="E606" s="420"/>
      <c r="F606" s="421"/>
      <c r="G606" s="421"/>
      <c r="H606" s="420"/>
      <c r="I606" s="420"/>
      <c r="J606" s="420"/>
      <c r="K606" s="420"/>
      <c r="L606" s="420"/>
      <c r="M606" s="420"/>
      <c r="N606" s="420"/>
      <c r="O606" s="420"/>
      <c r="P606" s="420"/>
      <c r="Q606" s="420"/>
      <c r="R606" s="420"/>
      <c r="S606" s="420"/>
      <c r="T606" s="420"/>
      <c r="U606" s="420"/>
      <c r="V606" s="420"/>
      <c r="W606" s="420"/>
      <c r="X606" s="420"/>
      <c r="Y606" s="420"/>
      <c r="Z606" s="420"/>
      <c r="AA606" s="420"/>
      <c r="AB606" s="420"/>
      <c r="AC606" s="420"/>
    </row>
    <row r="607" spans="2:29">
      <c r="B607" s="420"/>
      <c r="C607" s="420"/>
      <c r="D607" s="420"/>
      <c r="E607" s="420"/>
      <c r="F607" s="421"/>
      <c r="G607" s="421"/>
      <c r="H607" s="420"/>
      <c r="I607" s="420"/>
      <c r="J607" s="420"/>
      <c r="K607" s="420"/>
      <c r="L607" s="420"/>
      <c r="M607" s="420"/>
      <c r="N607" s="420"/>
      <c r="O607" s="420"/>
      <c r="P607" s="420"/>
      <c r="Q607" s="420"/>
      <c r="R607" s="420"/>
      <c r="S607" s="420"/>
      <c r="T607" s="420"/>
      <c r="U607" s="420"/>
      <c r="V607" s="420"/>
      <c r="W607" s="420"/>
      <c r="X607" s="420"/>
      <c r="Y607" s="420"/>
      <c r="Z607" s="420"/>
      <c r="AA607" s="420"/>
      <c r="AB607" s="420"/>
      <c r="AC607" s="420"/>
    </row>
    <row r="608" spans="2:29">
      <c r="B608" s="420"/>
      <c r="C608" s="420"/>
      <c r="D608" s="420"/>
      <c r="E608" s="420"/>
      <c r="F608" s="421"/>
      <c r="G608" s="421"/>
      <c r="H608" s="420"/>
      <c r="I608" s="420"/>
      <c r="J608" s="420"/>
      <c r="K608" s="420"/>
      <c r="L608" s="420"/>
      <c r="M608" s="420"/>
      <c r="N608" s="420"/>
      <c r="O608" s="420"/>
      <c r="P608" s="420"/>
      <c r="Q608" s="420"/>
      <c r="R608" s="420"/>
      <c r="S608" s="420"/>
      <c r="T608" s="420"/>
      <c r="U608" s="420"/>
      <c r="V608" s="420"/>
      <c r="W608" s="420"/>
      <c r="X608" s="420"/>
      <c r="Y608" s="420"/>
      <c r="Z608" s="420"/>
      <c r="AA608" s="420"/>
      <c r="AB608" s="420"/>
      <c r="AC608" s="420"/>
    </row>
    <row r="609" spans="2:29">
      <c r="B609" s="420"/>
      <c r="C609" s="420"/>
      <c r="D609" s="420"/>
      <c r="E609" s="420"/>
      <c r="F609" s="421"/>
      <c r="G609" s="421"/>
      <c r="H609" s="420"/>
      <c r="I609" s="420"/>
      <c r="J609" s="420"/>
      <c r="K609" s="420"/>
      <c r="L609" s="420"/>
      <c r="M609" s="420"/>
      <c r="N609" s="420"/>
      <c r="O609" s="420"/>
      <c r="P609" s="420"/>
      <c r="Q609" s="420"/>
      <c r="R609" s="420"/>
      <c r="S609" s="420"/>
      <c r="T609" s="420"/>
      <c r="U609" s="420"/>
      <c r="V609" s="420"/>
      <c r="W609" s="420"/>
      <c r="X609" s="420"/>
      <c r="Y609" s="420"/>
      <c r="Z609" s="420"/>
      <c r="AA609" s="420"/>
      <c r="AB609" s="420"/>
      <c r="AC609" s="420"/>
    </row>
    <row r="610" spans="2:29">
      <c r="B610" s="420"/>
      <c r="C610" s="420"/>
      <c r="D610" s="420"/>
      <c r="E610" s="420"/>
      <c r="F610" s="421"/>
      <c r="G610" s="421"/>
      <c r="H610" s="420"/>
      <c r="I610" s="420"/>
      <c r="J610" s="420"/>
      <c r="K610" s="420"/>
      <c r="L610" s="420"/>
      <c r="M610" s="420"/>
      <c r="N610" s="420"/>
      <c r="O610" s="420"/>
      <c r="P610" s="420"/>
      <c r="Q610" s="420"/>
      <c r="R610" s="420"/>
      <c r="S610" s="420"/>
      <c r="T610" s="420"/>
      <c r="U610" s="420"/>
      <c r="V610" s="420"/>
      <c r="W610" s="420"/>
      <c r="X610" s="420"/>
      <c r="Y610" s="420"/>
      <c r="Z610" s="420"/>
      <c r="AA610" s="420"/>
      <c r="AB610" s="420"/>
      <c r="AC610" s="420"/>
    </row>
    <row r="611" spans="2:29">
      <c r="B611" s="420"/>
      <c r="C611" s="420"/>
      <c r="D611" s="420"/>
      <c r="E611" s="420"/>
      <c r="F611" s="421"/>
      <c r="G611" s="421"/>
      <c r="H611" s="420"/>
      <c r="I611" s="420"/>
      <c r="J611" s="420"/>
      <c r="K611" s="420"/>
      <c r="L611" s="420"/>
      <c r="M611" s="420"/>
      <c r="N611" s="420"/>
      <c r="O611" s="420"/>
      <c r="P611" s="420"/>
      <c r="Q611" s="420"/>
      <c r="R611" s="420"/>
      <c r="S611" s="420"/>
      <c r="T611" s="420"/>
      <c r="U611" s="420"/>
      <c r="V611" s="420"/>
      <c r="W611" s="420"/>
      <c r="X611" s="420"/>
      <c r="Y611" s="420"/>
      <c r="Z611" s="420"/>
      <c r="AA611" s="420"/>
      <c r="AB611" s="420"/>
      <c r="AC611" s="420"/>
    </row>
    <row r="612" spans="2:29">
      <c r="B612" s="420"/>
      <c r="C612" s="420"/>
      <c r="D612" s="420"/>
      <c r="E612" s="420"/>
      <c r="F612" s="421"/>
      <c r="G612" s="421"/>
      <c r="H612" s="420"/>
      <c r="I612" s="420"/>
      <c r="J612" s="420"/>
      <c r="K612" s="420"/>
      <c r="L612" s="420"/>
      <c r="M612" s="420"/>
      <c r="N612" s="420"/>
      <c r="O612" s="420"/>
      <c r="P612" s="420"/>
      <c r="Q612" s="420"/>
      <c r="R612" s="420"/>
      <c r="S612" s="420"/>
      <c r="T612" s="420"/>
      <c r="U612" s="420"/>
      <c r="V612" s="420"/>
      <c r="W612" s="420"/>
      <c r="X612" s="420"/>
      <c r="Y612" s="420"/>
      <c r="Z612" s="420"/>
      <c r="AA612" s="420"/>
      <c r="AB612" s="420"/>
      <c r="AC612" s="420"/>
    </row>
    <row r="613" spans="2:29">
      <c r="B613" s="420"/>
      <c r="C613" s="420"/>
      <c r="D613" s="420"/>
      <c r="E613" s="420"/>
      <c r="F613" s="421"/>
      <c r="G613" s="421"/>
      <c r="H613" s="420"/>
      <c r="I613" s="420"/>
      <c r="J613" s="420"/>
      <c r="K613" s="420"/>
      <c r="L613" s="420"/>
      <c r="M613" s="420"/>
      <c r="N613" s="420"/>
      <c r="O613" s="420"/>
      <c r="P613" s="420"/>
      <c r="Q613" s="420"/>
      <c r="R613" s="420"/>
      <c r="S613" s="420"/>
      <c r="T613" s="420"/>
      <c r="U613" s="420"/>
      <c r="V613" s="420"/>
      <c r="W613" s="420"/>
      <c r="X613" s="420"/>
      <c r="Y613" s="420"/>
      <c r="Z613" s="420"/>
      <c r="AA613" s="420"/>
      <c r="AB613" s="420"/>
      <c r="AC613" s="420"/>
    </row>
    <row r="614" spans="2:29">
      <c r="B614" s="420"/>
      <c r="C614" s="420"/>
      <c r="D614" s="420"/>
      <c r="E614" s="420"/>
      <c r="F614" s="421"/>
      <c r="G614" s="421"/>
      <c r="H614" s="420"/>
      <c r="I614" s="420"/>
      <c r="J614" s="420"/>
      <c r="K614" s="420"/>
      <c r="L614" s="420"/>
      <c r="M614" s="420"/>
      <c r="N614" s="420"/>
      <c r="O614" s="420"/>
      <c r="P614" s="420"/>
      <c r="Q614" s="420"/>
      <c r="R614" s="420"/>
      <c r="S614" s="420"/>
      <c r="T614" s="420"/>
      <c r="U614" s="420"/>
      <c r="V614" s="420"/>
      <c r="W614" s="420"/>
      <c r="X614" s="420"/>
      <c r="Y614" s="420"/>
      <c r="Z614" s="420"/>
      <c r="AA614" s="420"/>
      <c r="AB614" s="420"/>
      <c r="AC614" s="420"/>
    </row>
    <row r="615" spans="2:29">
      <c r="B615" s="420"/>
      <c r="C615" s="420"/>
      <c r="D615" s="420"/>
      <c r="E615" s="420"/>
      <c r="F615" s="421"/>
      <c r="G615" s="421"/>
      <c r="H615" s="420"/>
      <c r="I615" s="420"/>
      <c r="J615" s="420"/>
      <c r="K615" s="420"/>
      <c r="L615" s="420"/>
      <c r="M615" s="420"/>
      <c r="N615" s="420"/>
      <c r="O615" s="420"/>
      <c r="P615" s="420"/>
      <c r="Q615" s="420"/>
      <c r="R615" s="420"/>
      <c r="S615" s="420"/>
      <c r="T615" s="420"/>
      <c r="U615" s="420"/>
      <c r="V615" s="420"/>
      <c r="W615" s="420"/>
      <c r="X615" s="420"/>
      <c r="Y615" s="420"/>
      <c r="Z615" s="420"/>
      <c r="AA615" s="420"/>
      <c r="AB615" s="420"/>
      <c r="AC615" s="420"/>
    </row>
    <row r="616" spans="2:29">
      <c r="B616" s="420"/>
      <c r="C616" s="420"/>
      <c r="D616" s="420"/>
      <c r="E616" s="420"/>
      <c r="F616" s="421"/>
      <c r="G616" s="421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  <c r="R616" s="420"/>
      <c r="S616" s="420"/>
      <c r="T616" s="420"/>
      <c r="U616" s="420"/>
      <c r="V616" s="420"/>
      <c r="W616" s="420"/>
      <c r="X616" s="420"/>
      <c r="Y616" s="420"/>
      <c r="Z616" s="420"/>
      <c r="AA616" s="420"/>
      <c r="AB616" s="420"/>
      <c r="AC616" s="420"/>
    </row>
    <row r="617" spans="2:29">
      <c r="B617" s="420"/>
      <c r="C617" s="420"/>
      <c r="D617" s="420"/>
      <c r="E617" s="420"/>
      <c r="F617" s="421"/>
      <c r="G617" s="421"/>
      <c r="H617" s="420"/>
      <c r="I617" s="420"/>
      <c r="J617" s="420"/>
      <c r="K617" s="420"/>
      <c r="L617" s="420"/>
      <c r="M617" s="420"/>
      <c r="N617" s="420"/>
      <c r="O617" s="420"/>
      <c r="P617" s="420"/>
      <c r="Q617" s="420"/>
      <c r="R617" s="420"/>
      <c r="S617" s="420"/>
      <c r="T617" s="420"/>
      <c r="U617" s="420"/>
      <c r="V617" s="420"/>
      <c r="W617" s="420"/>
      <c r="X617" s="420"/>
      <c r="Y617" s="420"/>
      <c r="Z617" s="420"/>
      <c r="AA617" s="420"/>
      <c r="AB617" s="420"/>
      <c r="AC617" s="420"/>
    </row>
    <row r="618" spans="2:29">
      <c r="B618" s="420"/>
      <c r="C618" s="420"/>
      <c r="D618" s="420"/>
      <c r="E618" s="420"/>
      <c r="F618" s="421"/>
      <c r="G618" s="421"/>
      <c r="H618" s="420"/>
      <c r="I618" s="420"/>
      <c r="J618" s="420"/>
      <c r="K618" s="420"/>
      <c r="L618" s="420"/>
      <c r="M618" s="420"/>
      <c r="N618" s="420"/>
      <c r="O618" s="420"/>
      <c r="P618" s="420"/>
      <c r="Q618" s="420"/>
      <c r="R618" s="420"/>
      <c r="S618" s="420"/>
      <c r="T618" s="420"/>
      <c r="U618" s="420"/>
      <c r="V618" s="420"/>
      <c r="W618" s="420"/>
      <c r="X618" s="420"/>
      <c r="Y618" s="420"/>
      <c r="Z618" s="420"/>
      <c r="AA618" s="420"/>
      <c r="AB618" s="420"/>
      <c r="AC618" s="420"/>
    </row>
    <row r="619" spans="2:29">
      <c r="B619" s="420"/>
      <c r="C619" s="420"/>
      <c r="D619" s="420"/>
      <c r="E619" s="420"/>
      <c r="F619" s="421"/>
      <c r="G619" s="421"/>
      <c r="H619" s="420"/>
      <c r="I619" s="420"/>
      <c r="J619" s="420"/>
      <c r="K619" s="420"/>
      <c r="L619" s="420"/>
      <c r="M619" s="420"/>
      <c r="N619" s="420"/>
      <c r="O619" s="420"/>
      <c r="P619" s="420"/>
      <c r="Q619" s="420"/>
      <c r="R619" s="420"/>
      <c r="S619" s="420"/>
      <c r="T619" s="420"/>
      <c r="U619" s="420"/>
      <c r="V619" s="420"/>
      <c r="W619" s="420"/>
      <c r="X619" s="420"/>
      <c r="Y619" s="420"/>
      <c r="Z619" s="420"/>
      <c r="AA619" s="420"/>
      <c r="AB619" s="420"/>
      <c r="AC619" s="420"/>
    </row>
    <row r="620" spans="2:29">
      <c r="B620" s="420"/>
      <c r="C620" s="420"/>
      <c r="D620" s="420"/>
      <c r="E620" s="420"/>
      <c r="F620" s="421"/>
      <c r="G620" s="421"/>
      <c r="H620" s="420"/>
      <c r="I620" s="420"/>
      <c r="J620" s="420"/>
      <c r="K620" s="420"/>
      <c r="L620" s="420"/>
      <c r="M620" s="420"/>
      <c r="N620" s="420"/>
      <c r="O620" s="420"/>
      <c r="P620" s="420"/>
      <c r="Q620" s="420"/>
      <c r="R620" s="420"/>
      <c r="S620" s="420"/>
      <c r="T620" s="420"/>
      <c r="U620" s="420"/>
      <c r="V620" s="420"/>
      <c r="W620" s="420"/>
      <c r="X620" s="420"/>
      <c r="Y620" s="420"/>
      <c r="Z620" s="420"/>
      <c r="AA620" s="420"/>
      <c r="AB620" s="420"/>
      <c r="AC620" s="420"/>
    </row>
    <row r="621" spans="2:29">
      <c r="B621" s="420"/>
      <c r="C621" s="420"/>
      <c r="D621" s="420"/>
      <c r="E621" s="420"/>
      <c r="F621" s="421"/>
      <c r="G621" s="421"/>
      <c r="H621" s="420"/>
      <c r="I621" s="420"/>
      <c r="J621" s="420"/>
      <c r="K621" s="420"/>
      <c r="L621" s="420"/>
      <c r="M621" s="420"/>
      <c r="N621" s="420"/>
      <c r="O621" s="420"/>
      <c r="P621" s="420"/>
      <c r="Q621" s="420"/>
      <c r="R621" s="420"/>
      <c r="S621" s="420"/>
      <c r="T621" s="420"/>
      <c r="U621" s="420"/>
      <c r="V621" s="420"/>
      <c r="W621" s="420"/>
      <c r="X621" s="420"/>
      <c r="Y621" s="420"/>
      <c r="Z621" s="420"/>
      <c r="AA621" s="420"/>
      <c r="AB621" s="420"/>
      <c r="AC621" s="420"/>
    </row>
    <row r="622" spans="2:29">
      <c r="B622" s="420"/>
      <c r="C622" s="420"/>
      <c r="D622" s="420"/>
      <c r="E622" s="420"/>
      <c r="F622" s="421"/>
      <c r="G622" s="421"/>
      <c r="H622" s="420"/>
      <c r="I622" s="420"/>
      <c r="J622" s="420"/>
      <c r="K622" s="420"/>
      <c r="L622" s="420"/>
      <c r="M622" s="420"/>
      <c r="N622" s="420"/>
      <c r="O622" s="420"/>
      <c r="P622" s="420"/>
      <c r="Q622" s="420"/>
      <c r="R622" s="420"/>
      <c r="S622" s="420"/>
      <c r="T622" s="420"/>
      <c r="U622" s="420"/>
      <c r="V622" s="420"/>
      <c r="W622" s="420"/>
      <c r="X622" s="420"/>
      <c r="Y622" s="420"/>
      <c r="Z622" s="420"/>
      <c r="AA622" s="420"/>
      <c r="AB622" s="420"/>
      <c r="AC622" s="420"/>
    </row>
    <row r="623" spans="2:29">
      <c r="B623" s="420"/>
      <c r="C623" s="420"/>
      <c r="D623" s="420"/>
      <c r="E623" s="420"/>
      <c r="F623" s="421"/>
      <c r="G623" s="421"/>
      <c r="H623" s="420"/>
      <c r="I623" s="420"/>
      <c r="J623" s="420"/>
      <c r="K623" s="420"/>
      <c r="L623" s="420"/>
      <c r="M623" s="420"/>
      <c r="N623" s="420"/>
      <c r="O623" s="420"/>
      <c r="P623" s="420"/>
      <c r="Q623" s="420"/>
      <c r="R623" s="420"/>
      <c r="S623" s="420"/>
      <c r="T623" s="420"/>
      <c r="U623" s="420"/>
      <c r="V623" s="420"/>
      <c r="W623" s="420"/>
      <c r="X623" s="420"/>
      <c r="Y623" s="420"/>
      <c r="Z623" s="420"/>
      <c r="AA623" s="420"/>
      <c r="AB623" s="420"/>
      <c r="AC623" s="420"/>
    </row>
    <row r="624" spans="2:29">
      <c r="B624" s="420"/>
      <c r="C624" s="420"/>
      <c r="D624" s="420"/>
      <c r="E624" s="420"/>
      <c r="F624" s="421"/>
      <c r="G624" s="421"/>
      <c r="H624" s="420"/>
      <c r="I624" s="420"/>
      <c r="J624" s="420"/>
      <c r="K624" s="420"/>
      <c r="L624" s="420"/>
      <c r="M624" s="420"/>
      <c r="N624" s="420"/>
      <c r="O624" s="420"/>
      <c r="P624" s="420"/>
      <c r="Q624" s="420"/>
      <c r="R624" s="420"/>
      <c r="S624" s="420"/>
      <c r="T624" s="420"/>
      <c r="U624" s="420"/>
      <c r="V624" s="420"/>
      <c r="W624" s="420"/>
      <c r="X624" s="420"/>
      <c r="Y624" s="420"/>
      <c r="Z624" s="420"/>
      <c r="AA624" s="420"/>
      <c r="AB624" s="420"/>
      <c r="AC624" s="420"/>
    </row>
    <row r="625" spans="2:29">
      <c r="B625" s="420"/>
      <c r="C625" s="420"/>
      <c r="D625" s="420"/>
      <c r="E625" s="420"/>
      <c r="F625" s="421"/>
      <c r="G625" s="421"/>
      <c r="H625" s="420"/>
      <c r="I625" s="420"/>
      <c r="J625" s="420"/>
      <c r="K625" s="420"/>
      <c r="L625" s="420"/>
      <c r="M625" s="420"/>
      <c r="N625" s="420"/>
      <c r="O625" s="420"/>
      <c r="P625" s="420"/>
      <c r="Q625" s="420"/>
      <c r="R625" s="420"/>
      <c r="S625" s="420"/>
      <c r="T625" s="420"/>
      <c r="U625" s="420"/>
      <c r="V625" s="420"/>
      <c r="W625" s="420"/>
      <c r="X625" s="420"/>
      <c r="Y625" s="420"/>
      <c r="Z625" s="420"/>
      <c r="AA625" s="420"/>
      <c r="AB625" s="420"/>
      <c r="AC625" s="420"/>
    </row>
    <row r="626" spans="2:29">
      <c r="B626" s="420"/>
      <c r="C626" s="420"/>
      <c r="D626" s="420"/>
      <c r="E626" s="420"/>
      <c r="F626" s="421"/>
      <c r="G626" s="421"/>
      <c r="H626" s="420"/>
      <c r="I626" s="420"/>
      <c r="J626" s="420"/>
      <c r="K626" s="420"/>
      <c r="L626" s="420"/>
      <c r="M626" s="420"/>
      <c r="N626" s="420"/>
      <c r="O626" s="420"/>
      <c r="P626" s="420"/>
      <c r="Q626" s="420"/>
      <c r="R626" s="420"/>
      <c r="S626" s="420"/>
      <c r="T626" s="420"/>
      <c r="U626" s="420"/>
      <c r="V626" s="420"/>
      <c r="W626" s="420"/>
      <c r="X626" s="420"/>
      <c r="Y626" s="420"/>
      <c r="Z626" s="420"/>
      <c r="AA626" s="420"/>
      <c r="AB626" s="420"/>
      <c r="AC626" s="420"/>
    </row>
    <row r="627" spans="2:29">
      <c r="B627" s="420"/>
      <c r="C627" s="420"/>
      <c r="D627" s="420"/>
      <c r="E627" s="420"/>
      <c r="F627" s="421"/>
      <c r="G627" s="421"/>
      <c r="H627" s="420"/>
      <c r="I627" s="420"/>
      <c r="J627" s="420"/>
      <c r="K627" s="420"/>
      <c r="L627" s="420"/>
      <c r="M627" s="420"/>
      <c r="N627" s="420"/>
      <c r="O627" s="420"/>
      <c r="P627" s="420"/>
      <c r="Q627" s="420"/>
      <c r="R627" s="420"/>
      <c r="S627" s="420"/>
      <c r="T627" s="420"/>
      <c r="U627" s="420"/>
      <c r="V627" s="420"/>
      <c r="W627" s="420"/>
      <c r="X627" s="420"/>
      <c r="Y627" s="420"/>
      <c r="Z627" s="420"/>
      <c r="AA627" s="420"/>
      <c r="AB627" s="420"/>
      <c r="AC627" s="420"/>
    </row>
    <row r="628" spans="2:29">
      <c r="B628" s="420"/>
      <c r="C628" s="420"/>
      <c r="D628" s="420"/>
      <c r="E628" s="420"/>
      <c r="F628" s="421"/>
      <c r="G628" s="421"/>
      <c r="H628" s="420"/>
      <c r="I628" s="420"/>
      <c r="J628" s="420"/>
      <c r="K628" s="420"/>
      <c r="L628" s="420"/>
      <c r="M628" s="420"/>
      <c r="N628" s="420"/>
      <c r="O628" s="420"/>
      <c r="P628" s="420"/>
      <c r="Q628" s="420"/>
      <c r="R628" s="420"/>
      <c r="S628" s="420"/>
      <c r="T628" s="420"/>
      <c r="U628" s="420"/>
      <c r="V628" s="420"/>
      <c r="W628" s="420"/>
      <c r="X628" s="420"/>
      <c r="Y628" s="420"/>
      <c r="Z628" s="420"/>
      <c r="AA628" s="420"/>
      <c r="AB628" s="420"/>
      <c r="AC628" s="420"/>
    </row>
    <row r="629" spans="2:29">
      <c r="B629" s="420"/>
      <c r="C629" s="420"/>
      <c r="D629" s="420"/>
      <c r="E629" s="420"/>
      <c r="F629" s="421"/>
      <c r="G629" s="421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  <c r="R629" s="420"/>
      <c r="S629" s="420"/>
      <c r="T629" s="420"/>
      <c r="U629" s="420"/>
      <c r="V629" s="420"/>
      <c r="W629" s="420"/>
      <c r="X629" s="420"/>
      <c r="Y629" s="420"/>
      <c r="Z629" s="420"/>
      <c r="AA629" s="420"/>
      <c r="AB629" s="420"/>
      <c r="AC629" s="420"/>
    </row>
    <row r="630" spans="2:29">
      <c r="B630" s="420"/>
      <c r="C630" s="420"/>
      <c r="D630" s="420"/>
      <c r="E630" s="420"/>
      <c r="F630" s="421"/>
      <c r="G630" s="421"/>
      <c r="H630" s="420"/>
      <c r="I630" s="420"/>
      <c r="J630" s="420"/>
      <c r="K630" s="420"/>
      <c r="L630" s="420"/>
      <c r="M630" s="420"/>
      <c r="N630" s="420"/>
      <c r="O630" s="420"/>
      <c r="P630" s="420"/>
      <c r="Q630" s="420"/>
      <c r="R630" s="420"/>
      <c r="S630" s="420"/>
      <c r="T630" s="420"/>
      <c r="U630" s="420"/>
      <c r="V630" s="420"/>
      <c r="W630" s="420"/>
      <c r="X630" s="420"/>
      <c r="Y630" s="420"/>
      <c r="Z630" s="420"/>
      <c r="AA630" s="420"/>
      <c r="AB630" s="420"/>
      <c r="AC630" s="420"/>
    </row>
    <row r="631" spans="2:29">
      <c r="B631" s="420"/>
      <c r="C631" s="420"/>
      <c r="D631" s="420"/>
      <c r="E631" s="420"/>
      <c r="F631" s="421"/>
      <c r="G631" s="421"/>
      <c r="H631" s="420"/>
      <c r="I631" s="420"/>
      <c r="J631" s="420"/>
      <c r="K631" s="420"/>
      <c r="L631" s="420"/>
      <c r="M631" s="420"/>
      <c r="N631" s="420"/>
      <c r="O631" s="420"/>
      <c r="P631" s="420"/>
      <c r="Q631" s="420"/>
      <c r="R631" s="420"/>
      <c r="S631" s="420"/>
      <c r="T631" s="420"/>
      <c r="U631" s="420"/>
      <c r="V631" s="420"/>
      <c r="W631" s="420"/>
      <c r="X631" s="420"/>
      <c r="Y631" s="420"/>
      <c r="Z631" s="420"/>
      <c r="AA631" s="420"/>
      <c r="AB631" s="420"/>
      <c r="AC631" s="420"/>
    </row>
    <row r="632" spans="2:29">
      <c r="B632" s="420"/>
      <c r="C632" s="420"/>
      <c r="D632" s="420"/>
      <c r="E632" s="420"/>
      <c r="F632" s="421"/>
      <c r="G632" s="421"/>
      <c r="H632" s="420"/>
      <c r="I632" s="420"/>
      <c r="J632" s="420"/>
      <c r="K632" s="420"/>
      <c r="L632" s="420"/>
      <c r="M632" s="420"/>
      <c r="N632" s="420"/>
      <c r="O632" s="420"/>
      <c r="P632" s="420"/>
      <c r="Q632" s="420"/>
      <c r="R632" s="420"/>
      <c r="S632" s="420"/>
      <c r="T632" s="420"/>
      <c r="U632" s="420"/>
      <c r="V632" s="420"/>
      <c r="W632" s="420"/>
      <c r="X632" s="420"/>
      <c r="Y632" s="420"/>
      <c r="Z632" s="420"/>
      <c r="AA632" s="420"/>
      <c r="AB632" s="420"/>
      <c r="AC632" s="420"/>
    </row>
    <row r="633" spans="2:29">
      <c r="B633" s="420"/>
      <c r="C633" s="420"/>
      <c r="D633" s="420"/>
      <c r="E633" s="420"/>
      <c r="F633" s="421"/>
      <c r="G633" s="421"/>
      <c r="H633" s="420"/>
      <c r="I633" s="420"/>
      <c r="J633" s="420"/>
      <c r="K633" s="420"/>
      <c r="L633" s="420"/>
      <c r="M633" s="420"/>
      <c r="N633" s="420"/>
      <c r="O633" s="420"/>
      <c r="P633" s="420"/>
      <c r="Q633" s="420"/>
      <c r="R633" s="420"/>
      <c r="S633" s="420"/>
      <c r="T633" s="420"/>
      <c r="U633" s="420"/>
      <c r="V633" s="420"/>
      <c r="W633" s="420"/>
      <c r="X633" s="420"/>
      <c r="Y633" s="420"/>
      <c r="Z633" s="420"/>
      <c r="AA633" s="420"/>
      <c r="AB633" s="420"/>
      <c r="AC633" s="420"/>
    </row>
    <row r="634" spans="2:29">
      <c r="B634" s="420"/>
      <c r="C634" s="420"/>
      <c r="D634" s="420"/>
      <c r="E634" s="420"/>
      <c r="F634" s="421"/>
      <c r="G634" s="421"/>
      <c r="H634" s="420"/>
      <c r="I634" s="420"/>
      <c r="J634" s="420"/>
      <c r="K634" s="420"/>
      <c r="L634" s="420"/>
      <c r="M634" s="420"/>
      <c r="N634" s="420"/>
      <c r="O634" s="420"/>
      <c r="P634" s="420"/>
      <c r="Q634" s="420"/>
      <c r="R634" s="420"/>
      <c r="S634" s="420"/>
      <c r="T634" s="420"/>
      <c r="U634" s="420"/>
      <c r="V634" s="420"/>
      <c r="W634" s="420"/>
      <c r="X634" s="420"/>
      <c r="Y634" s="420"/>
      <c r="Z634" s="420"/>
      <c r="AA634" s="420"/>
      <c r="AB634" s="420"/>
      <c r="AC634" s="420"/>
    </row>
    <row r="635" spans="2:29">
      <c r="B635" s="420"/>
      <c r="C635" s="420"/>
      <c r="D635" s="420"/>
      <c r="E635" s="420"/>
      <c r="F635" s="421"/>
      <c r="G635" s="421"/>
      <c r="H635" s="420"/>
      <c r="I635" s="420"/>
      <c r="J635" s="420"/>
      <c r="K635" s="420"/>
      <c r="L635" s="420"/>
      <c r="M635" s="420"/>
      <c r="N635" s="420"/>
      <c r="O635" s="420"/>
      <c r="P635" s="420"/>
      <c r="Q635" s="420"/>
      <c r="R635" s="420"/>
      <c r="S635" s="420"/>
      <c r="T635" s="420"/>
      <c r="U635" s="420"/>
      <c r="V635" s="420"/>
      <c r="W635" s="420"/>
      <c r="X635" s="420"/>
      <c r="Y635" s="420"/>
      <c r="Z635" s="420"/>
      <c r="AA635" s="420"/>
      <c r="AB635" s="420"/>
      <c r="AC635" s="420"/>
    </row>
    <row r="636" spans="2:29">
      <c r="B636" s="420"/>
      <c r="C636" s="420"/>
      <c r="D636" s="420"/>
      <c r="E636" s="420"/>
      <c r="F636" s="421"/>
      <c r="G636" s="421"/>
      <c r="H636" s="420"/>
      <c r="I636" s="420"/>
      <c r="J636" s="420"/>
      <c r="K636" s="420"/>
      <c r="L636" s="420"/>
      <c r="M636" s="420"/>
      <c r="N636" s="420"/>
      <c r="O636" s="420"/>
      <c r="P636" s="420"/>
      <c r="Q636" s="420"/>
      <c r="R636" s="420"/>
      <c r="S636" s="420"/>
      <c r="T636" s="420"/>
      <c r="U636" s="420"/>
      <c r="V636" s="420"/>
      <c r="W636" s="420"/>
      <c r="X636" s="420"/>
      <c r="Y636" s="420"/>
      <c r="Z636" s="420"/>
      <c r="AA636" s="420"/>
      <c r="AB636" s="420"/>
      <c r="AC636" s="420"/>
    </row>
    <row r="637" spans="2:29">
      <c r="B637" s="420"/>
      <c r="C637" s="420"/>
      <c r="D637" s="420"/>
      <c r="E637" s="420"/>
      <c r="F637" s="421"/>
      <c r="G637" s="421"/>
      <c r="H637" s="420"/>
      <c r="I637" s="420"/>
      <c r="J637" s="420"/>
      <c r="K637" s="420"/>
      <c r="L637" s="420"/>
      <c r="M637" s="420"/>
      <c r="N637" s="420"/>
      <c r="O637" s="420"/>
      <c r="P637" s="420"/>
      <c r="Q637" s="420"/>
      <c r="R637" s="420"/>
      <c r="S637" s="420"/>
      <c r="T637" s="420"/>
      <c r="U637" s="420"/>
      <c r="V637" s="420"/>
      <c r="W637" s="420"/>
      <c r="X637" s="420"/>
      <c r="Y637" s="420"/>
      <c r="Z637" s="420"/>
      <c r="AA637" s="420"/>
      <c r="AB637" s="420"/>
      <c r="AC637" s="420"/>
    </row>
    <row r="638" spans="2:29">
      <c r="B638" s="420"/>
      <c r="C638" s="420"/>
      <c r="D638" s="420"/>
      <c r="E638" s="420"/>
      <c r="F638" s="421"/>
      <c r="G638" s="421"/>
      <c r="H638" s="420"/>
      <c r="I638" s="420"/>
      <c r="J638" s="420"/>
      <c r="K638" s="420"/>
      <c r="L638" s="420"/>
      <c r="M638" s="420"/>
      <c r="N638" s="420"/>
      <c r="O638" s="420"/>
      <c r="P638" s="420"/>
      <c r="Q638" s="420"/>
      <c r="R638" s="420"/>
      <c r="S638" s="420"/>
      <c r="T638" s="420"/>
      <c r="U638" s="420"/>
      <c r="V638" s="420"/>
      <c r="W638" s="420"/>
      <c r="X638" s="420"/>
      <c r="Y638" s="420"/>
      <c r="Z638" s="420"/>
      <c r="AA638" s="420"/>
      <c r="AB638" s="420"/>
      <c r="AC638" s="420"/>
    </row>
    <row r="639" spans="2:29">
      <c r="B639" s="420"/>
      <c r="C639" s="420"/>
      <c r="D639" s="420"/>
      <c r="E639" s="420"/>
      <c r="F639" s="421"/>
      <c r="G639" s="421"/>
      <c r="H639" s="420"/>
      <c r="I639" s="420"/>
      <c r="J639" s="420"/>
      <c r="K639" s="420"/>
      <c r="L639" s="420"/>
      <c r="M639" s="420"/>
      <c r="N639" s="420"/>
      <c r="O639" s="420"/>
      <c r="P639" s="420"/>
      <c r="Q639" s="420"/>
      <c r="R639" s="420"/>
      <c r="S639" s="420"/>
      <c r="T639" s="420"/>
      <c r="U639" s="420"/>
      <c r="V639" s="420"/>
      <c r="W639" s="420"/>
      <c r="X639" s="420"/>
      <c r="Y639" s="420"/>
      <c r="Z639" s="420"/>
      <c r="AA639" s="420"/>
      <c r="AB639" s="420"/>
      <c r="AC639" s="420"/>
    </row>
    <row r="640" spans="2:29">
      <c r="B640" s="420"/>
      <c r="C640" s="420"/>
      <c r="D640" s="420"/>
      <c r="E640" s="420"/>
      <c r="F640" s="421"/>
      <c r="G640" s="421"/>
      <c r="H640" s="420"/>
      <c r="I640" s="420"/>
      <c r="J640" s="420"/>
      <c r="K640" s="420"/>
      <c r="L640" s="420"/>
      <c r="M640" s="420"/>
      <c r="N640" s="420"/>
      <c r="O640" s="420"/>
      <c r="P640" s="420"/>
      <c r="Q640" s="420"/>
      <c r="R640" s="420"/>
      <c r="S640" s="420"/>
      <c r="T640" s="420"/>
      <c r="U640" s="420"/>
      <c r="V640" s="420"/>
      <c r="W640" s="420"/>
      <c r="X640" s="420"/>
      <c r="Y640" s="420"/>
      <c r="Z640" s="420"/>
      <c r="AA640" s="420"/>
      <c r="AB640" s="420"/>
      <c r="AC640" s="420"/>
    </row>
    <row r="641" spans="2:29">
      <c r="B641" s="420"/>
      <c r="C641" s="420"/>
      <c r="D641" s="420"/>
      <c r="E641" s="420"/>
      <c r="F641" s="421"/>
      <c r="G641" s="421"/>
      <c r="H641" s="420"/>
      <c r="I641" s="420"/>
      <c r="J641" s="420"/>
      <c r="K641" s="420"/>
      <c r="L641" s="420"/>
      <c r="M641" s="420"/>
      <c r="N641" s="420"/>
      <c r="O641" s="420"/>
      <c r="P641" s="420"/>
      <c r="Q641" s="420"/>
      <c r="R641" s="420"/>
      <c r="S641" s="420"/>
      <c r="T641" s="420"/>
      <c r="U641" s="420"/>
      <c r="V641" s="420"/>
      <c r="W641" s="420"/>
      <c r="X641" s="420"/>
      <c r="Y641" s="420"/>
      <c r="Z641" s="420"/>
      <c r="AA641" s="420"/>
      <c r="AB641" s="420"/>
      <c r="AC641" s="420"/>
    </row>
    <row r="642" spans="2:29">
      <c r="B642" s="420"/>
      <c r="C642" s="420"/>
      <c r="D642" s="420"/>
      <c r="E642" s="420"/>
      <c r="F642" s="421"/>
      <c r="G642" s="421"/>
      <c r="H642" s="420"/>
      <c r="I642" s="420"/>
      <c r="J642" s="420"/>
      <c r="K642" s="420"/>
      <c r="L642" s="420"/>
      <c r="M642" s="420"/>
      <c r="N642" s="420"/>
      <c r="O642" s="420"/>
      <c r="P642" s="420"/>
      <c r="Q642" s="420"/>
      <c r="R642" s="420"/>
      <c r="S642" s="420"/>
      <c r="T642" s="420"/>
      <c r="U642" s="420"/>
      <c r="V642" s="420"/>
      <c r="W642" s="420"/>
      <c r="X642" s="420"/>
      <c r="Y642" s="420"/>
      <c r="Z642" s="420"/>
      <c r="AA642" s="420"/>
      <c r="AB642" s="420"/>
      <c r="AC642" s="420"/>
    </row>
    <row r="643" spans="2:29">
      <c r="B643" s="420"/>
      <c r="C643" s="420"/>
      <c r="D643" s="420"/>
      <c r="E643" s="420"/>
      <c r="F643" s="421"/>
      <c r="G643" s="421"/>
      <c r="H643" s="420"/>
      <c r="I643" s="420"/>
      <c r="J643" s="420"/>
      <c r="K643" s="420"/>
      <c r="L643" s="420"/>
      <c r="M643" s="420"/>
      <c r="N643" s="420"/>
      <c r="O643" s="420"/>
      <c r="P643" s="420"/>
      <c r="Q643" s="420"/>
      <c r="R643" s="420"/>
      <c r="S643" s="420"/>
      <c r="T643" s="420"/>
      <c r="U643" s="420"/>
      <c r="V643" s="420"/>
      <c r="W643" s="420"/>
      <c r="X643" s="420"/>
      <c r="Y643" s="420"/>
      <c r="Z643" s="420"/>
      <c r="AA643" s="420"/>
      <c r="AB643" s="420"/>
      <c r="AC643" s="420"/>
    </row>
    <row r="644" spans="2:29">
      <c r="B644" s="420"/>
      <c r="C644" s="420"/>
      <c r="D644" s="420"/>
      <c r="E644" s="420"/>
      <c r="F644" s="421"/>
      <c r="G644" s="421"/>
      <c r="H644" s="420"/>
      <c r="I644" s="420"/>
      <c r="J644" s="420"/>
      <c r="K644" s="420"/>
      <c r="L644" s="420"/>
      <c r="M644" s="420"/>
      <c r="N644" s="420"/>
      <c r="O644" s="420"/>
      <c r="P644" s="420"/>
      <c r="Q644" s="420"/>
      <c r="R644" s="420"/>
      <c r="S644" s="420"/>
      <c r="T644" s="420"/>
      <c r="U644" s="420"/>
      <c r="V644" s="420"/>
      <c r="W644" s="420"/>
      <c r="X644" s="420"/>
      <c r="Y644" s="420"/>
      <c r="Z644" s="420"/>
      <c r="AA644" s="420"/>
      <c r="AB644" s="420"/>
      <c r="AC644" s="420"/>
    </row>
    <row r="645" spans="2:29">
      <c r="B645" s="420"/>
      <c r="C645" s="420"/>
      <c r="D645" s="420"/>
      <c r="E645" s="420"/>
      <c r="F645" s="421"/>
      <c r="G645" s="421"/>
      <c r="H645" s="420"/>
      <c r="I645" s="420"/>
      <c r="J645" s="420"/>
      <c r="K645" s="420"/>
      <c r="L645" s="420"/>
      <c r="M645" s="420"/>
      <c r="N645" s="420"/>
      <c r="O645" s="420"/>
      <c r="P645" s="420"/>
      <c r="Q645" s="420"/>
      <c r="R645" s="420"/>
      <c r="S645" s="420"/>
      <c r="T645" s="420"/>
      <c r="U645" s="420"/>
      <c r="V645" s="420"/>
      <c r="W645" s="420"/>
      <c r="X645" s="420"/>
      <c r="Y645" s="420"/>
      <c r="Z645" s="420"/>
      <c r="AA645" s="420"/>
      <c r="AB645" s="420"/>
      <c r="AC645" s="420"/>
    </row>
    <row r="646" spans="2:29">
      <c r="B646" s="420"/>
      <c r="C646" s="420"/>
      <c r="D646" s="420"/>
      <c r="E646" s="420"/>
      <c r="F646" s="421"/>
      <c r="G646" s="421"/>
      <c r="H646" s="420"/>
      <c r="I646" s="420"/>
      <c r="J646" s="420"/>
      <c r="K646" s="420"/>
      <c r="L646" s="420"/>
      <c r="M646" s="420"/>
      <c r="N646" s="420"/>
      <c r="O646" s="420"/>
      <c r="P646" s="420"/>
      <c r="Q646" s="420"/>
      <c r="R646" s="420"/>
      <c r="S646" s="420"/>
      <c r="T646" s="420"/>
      <c r="U646" s="420"/>
      <c r="V646" s="420"/>
      <c r="W646" s="420"/>
      <c r="X646" s="420"/>
      <c r="Y646" s="420"/>
      <c r="Z646" s="420"/>
      <c r="AA646" s="420"/>
      <c r="AB646" s="420"/>
      <c r="AC646" s="420"/>
    </row>
    <row r="647" spans="2:29">
      <c r="B647" s="420"/>
      <c r="C647" s="420"/>
      <c r="D647" s="420"/>
      <c r="E647" s="420"/>
      <c r="F647" s="421"/>
      <c r="G647" s="421"/>
      <c r="H647" s="420"/>
      <c r="I647" s="420"/>
      <c r="J647" s="420"/>
      <c r="K647" s="420"/>
      <c r="L647" s="420"/>
      <c r="M647" s="420"/>
      <c r="N647" s="420"/>
      <c r="O647" s="420"/>
      <c r="P647" s="420"/>
      <c r="Q647" s="420"/>
      <c r="R647" s="420"/>
      <c r="S647" s="420"/>
      <c r="T647" s="420"/>
      <c r="U647" s="420"/>
      <c r="V647" s="420"/>
      <c r="W647" s="420"/>
      <c r="X647" s="420"/>
      <c r="Y647" s="420"/>
      <c r="Z647" s="420"/>
      <c r="AA647" s="420"/>
      <c r="AB647" s="420"/>
      <c r="AC647" s="420"/>
    </row>
    <row r="648" spans="2:29">
      <c r="B648" s="420"/>
      <c r="C648" s="420"/>
      <c r="D648" s="420"/>
      <c r="E648" s="420"/>
      <c r="F648" s="421"/>
      <c r="G648" s="421"/>
      <c r="H648" s="420"/>
      <c r="I648" s="420"/>
      <c r="J648" s="420"/>
      <c r="K648" s="420"/>
      <c r="L648" s="420"/>
      <c r="M648" s="420"/>
      <c r="N648" s="420"/>
      <c r="O648" s="420"/>
      <c r="P648" s="420"/>
      <c r="Q648" s="420"/>
      <c r="R648" s="420"/>
      <c r="S648" s="420"/>
      <c r="T648" s="420"/>
      <c r="U648" s="420"/>
      <c r="V648" s="420"/>
      <c r="W648" s="420"/>
      <c r="X648" s="420"/>
      <c r="Y648" s="420"/>
      <c r="Z648" s="420"/>
      <c r="AA648" s="420"/>
      <c r="AB648" s="420"/>
      <c r="AC648" s="420"/>
    </row>
    <row r="649" spans="2:29">
      <c r="B649" s="420"/>
      <c r="C649" s="420"/>
      <c r="D649" s="420"/>
      <c r="E649" s="420"/>
      <c r="F649" s="421"/>
      <c r="G649" s="421"/>
      <c r="H649" s="420"/>
      <c r="I649" s="420"/>
      <c r="J649" s="420"/>
      <c r="K649" s="420"/>
      <c r="L649" s="420"/>
      <c r="M649" s="420"/>
      <c r="N649" s="420"/>
      <c r="O649" s="420"/>
      <c r="P649" s="420"/>
      <c r="Q649" s="420"/>
      <c r="R649" s="420"/>
      <c r="S649" s="420"/>
      <c r="T649" s="420"/>
      <c r="U649" s="420"/>
      <c r="V649" s="420"/>
      <c r="W649" s="420"/>
      <c r="X649" s="420"/>
      <c r="Y649" s="420"/>
      <c r="Z649" s="420"/>
      <c r="AA649" s="420"/>
      <c r="AB649" s="420"/>
      <c r="AC649" s="420"/>
    </row>
    <row r="650" spans="2:29">
      <c r="B650" s="420"/>
      <c r="C650" s="420"/>
      <c r="D650" s="420"/>
      <c r="E650" s="420"/>
      <c r="F650" s="421"/>
      <c r="G650" s="421"/>
      <c r="H650" s="420"/>
      <c r="I650" s="420"/>
      <c r="J650" s="420"/>
      <c r="K650" s="420"/>
      <c r="L650" s="420"/>
      <c r="M650" s="420"/>
      <c r="N650" s="420"/>
      <c r="O650" s="420"/>
      <c r="P650" s="420"/>
      <c r="Q650" s="420"/>
      <c r="R650" s="420"/>
      <c r="S650" s="420"/>
      <c r="T650" s="420"/>
      <c r="U650" s="420"/>
      <c r="V650" s="420"/>
      <c r="W650" s="420"/>
      <c r="X650" s="420"/>
      <c r="Y650" s="420"/>
      <c r="Z650" s="420"/>
      <c r="AA650" s="420"/>
      <c r="AB650" s="420"/>
      <c r="AC650" s="420"/>
    </row>
    <row r="651" spans="2:29">
      <c r="B651" s="420"/>
      <c r="C651" s="420"/>
      <c r="D651" s="420"/>
      <c r="E651" s="420"/>
      <c r="F651" s="421"/>
      <c r="G651" s="421"/>
      <c r="H651" s="420"/>
      <c r="I651" s="420"/>
      <c r="J651" s="420"/>
      <c r="K651" s="420"/>
      <c r="L651" s="420"/>
      <c r="M651" s="420"/>
      <c r="N651" s="420"/>
      <c r="O651" s="420"/>
      <c r="P651" s="420"/>
      <c r="Q651" s="420"/>
      <c r="R651" s="420"/>
      <c r="S651" s="420"/>
      <c r="T651" s="420"/>
      <c r="U651" s="420"/>
      <c r="V651" s="420"/>
      <c r="W651" s="420"/>
      <c r="X651" s="420"/>
      <c r="Y651" s="420"/>
      <c r="Z651" s="420"/>
      <c r="AA651" s="420"/>
      <c r="AB651" s="420"/>
      <c r="AC651" s="420"/>
    </row>
    <row r="652" spans="2:29">
      <c r="B652" s="420"/>
      <c r="C652" s="420"/>
      <c r="D652" s="420"/>
      <c r="E652" s="420"/>
      <c r="F652" s="421"/>
      <c r="G652" s="421"/>
      <c r="H652" s="420"/>
      <c r="I652" s="420"/>
      <c r="J652" s="420"/>
      <c r="K652" s="420"/>
      <c r="L652" s="420"/>
      <c r="M652" s="420"/>
      <c r="N652" s="420"/>
      <c r="O652" s="420"/>
      <c r="P652" s="420"/>
      <c r="Q652" s="420"/>
      <c r="R652" s="420"/>
      <c r="S652" s="420"/>
      <c r="T652" s="420"/>
      <c r="U652" s="420"/>
      <c r="V652" s="420"/>
      <c r="W652" s="420"/>
      <c r="X652" s="420"/>
      <c r="Y652" s="420"/>
      <c r="Z652" s="420"/>
      <c r="AA652" s="420"/>
      <c r="AB652" s="420"/>
      <c r="AC652" s="420"/>
    </row>
    <row r="653" spans="2:29">
      <c r="B653" s="420"/>
      <c r="C653" s="420"/>
      <c r="D653" s="420"/>
      <c r="E653" s="420"/>
      <c r="F653" s="421"/>
      <c r="G653" s="421"/>
      <c r="H653" s="420"/>
      <c r="I653" s="420"/>
      <c r="J653" s="420"/>
      <c r="K653" s="420"/>
      <c r="L653" s="420"/>
      <c r="M653" s="420"/>
      <c r="N653" s="420"/>
      <c r="O653" s="420"/>
      <c r="P653" s="420"/>
      <c r="Q653" s="420"/>
      <c r="R653" s="420"/>
      <c r="S653" s="420"/>
      <c r="T653" s="420"/>
      <c r="U653" s="420"/>
      <c r="V653" s="420"/>
      <c r="W653" s="420"/>
      <c r="X653" s="420"/>
      <c r="Y653" s="420"/>
      <c r="Z653" s="420"/>
      <c r="AA653" s="420"/>
      <c r="AB653" s="420"/>
      <c r="AC653" s="420"/>
    </row>
    <row r="654" spans="2:29">
      <c r="B654" s="420"/>
      <c r="C654" s="420"/>
      <c r="D654" s="420"/>
      <c r="E654" s="420"/>
      <c r="F654" s="421"/>
      <c r="G654" s="421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  <c r="R654" s="420"/>
      <c r="S654" s="420"/>
      <c r="T654" s="420"/>
      <c r="U654" s="420"/>
      <c r="V654" s="420"/>
      <c r="W654" s="420"/>
      <c r="X654" s="420"/>
      <c r="Y654" s="420"/>
      <c r="Z654" s="420"/>
      <c r="AA654" s="420"/>
      <c r="AB654" s="420"/>
      <c r="AC654" s="420"/>
    </row>
    <row r="655" spans="2:29">
      <c r="B655" s="420"/>
      <c r="C655" s="420"/>
      <c r="D655" s="420"/>
      <c r="E655" s="420"/>
      <c r="F655" s="421"/>
      <c r="G655" s="421"/>
      <c r="H655" s="420"/>
      <c r="I655" s="420"/>
      <c r="J655" s="420"/>
      <c r="K655" s="420"/>
      <c r="L655" s="420"/>
      <c r="M655" s="420"/>
      <c r="N655" s="420"/>
      <c r="O655" s="420"/>
      <c r="P655" s="420"/>
      <c r="Q655" s="420"/>
      <c r="R655" s="420"/>
      <c r="S655" s="420"/>
      <c r="T655" s="420"/>
      <c r="U655" s="420"/>
      <c r="V655" s="420"/>
      <c r="W655" s="420"/>
      <c r="X655" s="420"/>
      <c r="Y655" s="420"/>
      <c r="Z655" s="420"/>
      <c r="AA655" s="420"/>
      <c r="AB655" s="420"/>
      <c r="AC655" s="420"/>
    </row>
    <row r="656" spans="2:29">
      <c r="B656" s="420"/>
      <c r="C656" s="420"/>
      <c r="D656" s="420"/>
      <c r="E656" s="420"/>
      <c r="F656" s="421"/>
      <c r="G656" s="421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420"/>
      <c r="T656" s="420"/>
      <c r="U656" s="420"/>
      <c r="V656" s="420"/>
      <c r="W656" s="420"/>
      <c r="X656" s="420"/>
      <c r="Y656" s="420"/>
      <c r="Z656" s="420"/>
      <c r="AA656" s="420"/>
      <c r="AB656" s="420"/>
      <c r="AC656" s="420"/>
    </row>
    <row r="657" spans="2:29">
      <c r="B657" s="420"/>
      <c r="C657" s="420"/>
      <c r="D657" s="420"/>
      <c r="E657" s="420"/>
      <c r="F657" s="421"/>
      <c r="G657" s="421"/>
      <c r="H657" s="420"/>
      <c r="I657" s="420"/>
      <c r="J657" s="420"/>
      <c r="K657" s="420"/>
      <c r="L657" s="420"/>
      <c r="M657" s="420"/>
      <c r="N657" s="420"/>
      <c r="O657" s="420"/>
      <c r="P657" s="420"/>
      <c r="Q657" s="420"/>
      <c r="R657" s="420"/>
      <c r="S657" s="420"/>
      <c r="T657" s="420"/>
      <c r="U657" s="420"/>
      <c r="V657" s="420"/>
      <c r="W657" s="420"/>
      <c r="X657" s="420"/>
      <c r="Y657" s="420"/>
      <c r="Z657" s="420"/>
      <c r="AA657" s="420"/>
      <c r="AB657" s="420"/>
      <c r="AC657" s="420"/>
    </row>
    <row r="658" spans="2:29">
      <c r="B658" s="420"/>
      <c r="C658" s="420"/>
      <c r="D658" s="420"/>
      <c r="E658" s="420"/>
      <c r="F658" s="421"/>
      <c r="G658" s="421"/>
      <c r="H658" s="420"/>
      <c r="I658" s="420"/>
      <c r="J658" s="420"/>
      <c r="K658" s="420"/>
      <c r="L658" s="420"/>
      <c r="M658" s="420"/>
      <c r="N658" s="420"/>
      <c r="O658" s="420"/>
      <c r="P658" s="420"/>
      <c r="Q658" s="420"/>
      <c r="R658" s="420"/>
      <c r="S658" s="420"/>
      <c r="T658" s="420"/>
      <c r="U658" s="420"/>
      <c r="V658" s="420"/>
      <c r="W658" s="420"/>
      <c r="X658" s="420"/>
      <c r="Y658" s="420"/>
      <c r="Z658" s="420"/>
      <c r="AA658" s="420"/>
      <c r="AB658" s="420"/>
      <c r="AC658" s="420"/>
    </row>
    <row r="659" spans="2:29">
      <c r="B659" s="420"/>
      <c r="C659" s="420"/>
      <c r="D659" s="420"/>
      <c r="E659" s="420"/>
      <c r="F659" s="421"/>
      <c r="G659" s="421"/>
      <c r="H659" s="420"/>
      <c r="I659" s="420"/>
      <c r="J659" s="420"/>
      <c r="K659" s="420"/>
      <c r="L659" s="420"/>
      <c r="M659" s="420"/>
      <c r="N659" s="420"/>
      <c r="O659" s="420"/>
      <c r="P659" s="420"/>
      <c r="Q659" s="420"/>
      <c r="R659" s="420"/>
      <c r="S659" s="420"/>
      <c r="T659" s="420"/>
      <c r="U659" s="420"/>
      <c r="V659" s="420"/>
      <c r="W659" s="420"/>
      <c r="X659" s="420"/>
      <c r="Y659" s="420"/>
      <c r="Z659" s="420"/>
      <c r="AA659" s="420"/>
      <c r="AB659" s="420"/>
      <c r="AC659" s="420"/>
    </row>
    <row r="660" spans="2:29">
      <c r="B660" s="420"/>
      <c r="C660" s="420"/>
      <c r="D660" s="420"/>
      <c r="E660" s="420"/>
      <c r="F660" s="421"/>
      <c r="G660" s="421"/>
      <c r="H660" s="420"/>
      <c r="I660" s="420"/>
      <c r="J660" s="420"/>
      <c r="K660" s="420"/>
      <c r="L660" s="420"/>
      <c r="M660" s="420"/>
      <c r="N660" s="420"/>
      <c r="O660" s="420"/>
      <c r="P660" s="420"/>
      <c r="Q660" s="420"/>
      <c r="R660" s="420"/>
      <c r="S660" s="420"/>
      <c r="T660" s="420"/>
      <c r="U660" s="420"/>
      <c r="V660" s="420"/>
      <c r="W660" s="420"/>
      <c r="X660" s="420"/>
      <c r="Y660" s="420"/>
      <c r="Z660" s="420"/>
      <c r="AA660" s="420"/>
      <c r="AB660" s="420"/>
      <c r="AC660" s="420"/>
    </row>
    <row r="661" spans="2:29">
      <c r="B661" s="420"/>
      <c r="C661" s="420"/>
      <c r="D661" s="420"/>
      <c r="E661" s="420"/>
      <c r="F661" s="421"/>
      <c r="G661" s="421"/>
      <c r="H661" s="420"/>
      <c r="I661" s="420"/>
      <c r="J661" s="420"/>
      <c r="K661" s="420"/>
      <c r="L661" s="420"/>
      <c r="M661" s="420"/>
      <c r="N661" s="420"/>
      <c r="O661" s="420"/>
      <c r="P661" s="420"/>
      <c r="Q661" s="420"/>
      <c r="R661" s="420"/>
      <c r="S661" s="420"/>
      <c r="T661" s="420"/>
      <c r="U661" s="420"/>
      <c r="V661" s="420"/>
      <c r="W661" s="420"/>
      <c r="X661" s="420"/>
      <c r="Y661" s="420"/>
      <c r="Z661" s="420"/>
      <c r="AA661" s="420"/>
      <c r="AB661" s="420"/>
      <c r="AC661" s="420"/>
    </row>
    <row r="662" spans="2:29">
      <c r="B662" s="420"/>
      <c r="C662" s="420"/>
      <c r="D662" s="420"/>
      <c r="E662" s="420"/>
      <c r="F662" s="421"/>
      <c r="G662" s="421"/>
      <c r="H662" s="420"/>
      <c r="I662" s="420"/>
      <c r="J662" s="420"/>
      <c r="K662" s="420"/>
      <c r="L662" s="420"/>
      <c r="M662" s="420"/>
      <c r="N662" s="420"/>
      <c r="O662" s="420"/>
      <c r="P662" s="420"/>
      <c r="Q662" s="420"/>
      <c r="R662" s="420"/>
      <c r="S662" s="420"/>
      <c r="T662" s="420"/>
      <c r="U662" s="420"/>
      <c r="V662" s="420"/>
      <c r="W662" s="420"/>
      <c r="X662" s="420"/>
      <c r="Y662" s="420"/>
      <c r="Z662" s="420"/>
      <c r="AA662" s="420"/>
      <c r="AB662" s="420"/>
      <c r="AC662" s="420"/>
    </row>
    <row r="663" spans="2:29">
      <c r="B663" s="420"/>
      <c r="C663" s="420"/>
      <c r="D663" s="420"/>
      <c r="E663" s="420"/>
      <c r="F663" s="421"/>
      <c r="G663" s="421"/>
      <c r="H663" s="420"/>
      <c r="I663" s="420"/>
      <c r="J663" s="420"/>
      <c r="K663" s="420"/>
      <c r="L663" s="420"/>
      <c r="M663" s="420"/>
      <c r="N663" s="420"/>
      <c r="O663" s="420"/>
      <c r="P663" s="420"/>
      <c r="Q663" s="420"/>
      <c r="R663" s="420"/>
      <c r="S663" s="420"/>
      <c r="T663" s="420"/>
      <c r="U663" s="420"/>
      <c r="V663" s="420"/>
      <c r="W663" s="420"/>
      <c r="X663" s="420"/>
      <c r="Y663" s="420"/>
      <c r="Z663" s="420"/>
      <c r="AA663" s="420"/>
      <c r="AB663" s="420"/>
      <c r="AC663" s="420"/>
    </row>
    <row r="664" spans="2:29">
      <c r="B664" s="420"/>
      <c r="C664" s="420"/>
      <c r="D664" s="420"/>
      <c r="E664" s="420"/>
      <c r="F664" s="421"/>
      <c r="G664" s="421"/>
      <c r="H664" s="420"/>
      <c r="I664" s="420"/>
      <c r="J664" s="420"/>
      <c r="K664" s="420"/>
      <c r="L664" s="420"/>
      <c r="M664" s="420"/>
      <c r="N664" s="420"/>
      <c r="O664" s="420"/>
      <c r="P664" s="420"/>
      <c r="Q664" s="420"/>
      <c r="R664" s="420"/>
      <c r="S664" s="420"/>
      <c r="T664" s="420"/>
      <c r="U664" s="420"/>
      <c r="V664" s="420"/>
      <c r="W664" s="420"/>
      <c r="X664" s="420"/>
      <c r="Y664" s="420"/>
      <c r="Z664" s="420"/>
      <c r="AA664" s="420"/>
      <c r="AB664" s="420"/>
      <c r="AC664" s="420"/>
    </row>
    <row r="665" spans="2:29">
      <c r="B665" s="420"/>
      <c r="C665" s="420"/>
      <c r="D665" s="420"/>
      <c r="E665" s="420"/>
      <c r="F665" s="421"/>
      <c r="G665" s="421"/>
      <c r="H665" s="420"/>
      <c r="I665" s="420"/>
      <c r="J665" s="420"/>
      <c r="K665" s="420"/>
      <c r="L665" s="420"/>
      <c r="M665" s="420"/>
      <c r="N665" s="420"/>
      <c r="O665" s="420"/>
      <c r="P665" s="420"/>
      <c r="Q665" s="420"/>
      <c r="R665" s="420"/>
      <c r="S665" s="420"/>
      <c r="T665" s="420"/>
      <c r="U665" s="420"/>
      <c r="V665" s="420"/>
      <c r="W665" s="420"/>
      <c r="X665" s="420"/>
      <c r="Y665" s="420"/>
      <c r="Z665" s="420"/>
      <c r="AA665" s="420"/>
      <c r="AB665" s="420"/>
      <c r="AC665" s="420"/>
    </row>
    <row r="666" spans="2:29">
      <c r="B666" s="420"/>
      <c r="C666" s="420"/>
      <c r="D666" s="420"/>
      <c r="E666" s="420"/>
      <c r="F666" s="421"/>
      <c r="G666" s="421"/>
      <c r="H666" s="420"/>
      <c r="I666" s="420"/>
      <c r="J666" s="420"/>
      <c r="K666" s="420"/>
      <c r="L666" s="420"/>
      <c r="M666" s="420"/>
      <c r="N666" s="420"/>
      <c r="O666" s="420"/>
      <c r="P666" s="420"/>
      <c r="Q666" s="420"/>
      <c r="R666" s="420"/>
      <c r="S666" s="420"/>
      <c r="T666" s="420"/>
      <c r="U666" s="420"/>
      <c r="V666" s="420"/>
      <c r="W666" s="420"/>
      <c r="X666" s="420"/>
      <c r="Y666" s="420"/>
      <c r="Z666" s="420"/>
      <c r="AA666" s="420"/>
      <c r="AB666" s="420"/>
      <c r="AC666" s="420"/>
    </row>
    <row r="667" spans="2:29">
      <c r="B667" s="420"/>
      <c r="C667" s="420"/>
      <c r="D667" s="420"/>
      <c r="E667" s="420"/>
      <c r="F667" s="421"/>
      <c r="G667" s="421"/>
      <c r="H667" s="420"/>
      <c r="I667" s="420"/>
      <c r="J667" s="420"/>
      <c r="K667" s="420"/>
      <c r="L667" s="420"/>
      <c r="M667" s="420"/>
      <c r="N667" s="420"/>
      <c r="O667" s="420"/>
      <c r="P667" s="420"/>
      <c r="Q667" s="420"/>
      <c r="R667" s="420"/>
      <c r="S667" s="420"/>
      <c r="T667" s="420"/>
      <c r="U667" s="420"/>
      <c r="V667" s="420"/>
      <c r="W667" s="420"/>
      <c r="X667" s="420"/>
      <c r="Y667" s="420"/>
      <c r="Z667" s="420"/>
      <c r="AA667" s="420"/>
      <c r="AB667" s="420"/>
      <c r="AC667" s="420"/>
    </row>
    <row r="668" spans="2:29">
      <c r="B668" s="420"/>
      <c r="C668" s="420"/>
      <c r="D668" s="420"/>
      <c r="E668" s="420"/>
      <c r="F668" s="421"/>
      <c r="G668" s="421"/>
      <c r="H668" s="420"/>
      <c r="I668" s="420"/>
      <c r="J668" s="420"/>
      <c r="K668" s="420"/>
      <c r="L668" s="420"/>
      <c r="M668" s="420"/>
      <c r="N668" s="420"/>
      <c r="O668" s="420"/>
      <c r="P668" s="420"/>
      <c r="Q668" s="420"/>
      <c r="R668" s="420"/>
      <c r="S668" s="420"/>
      <c r="T668" s="420"/>
      <c r="U668" s="420"/>
      <c r="V668" s="420"/>
      <c r="W668" s="420"/>
      <c r="X668" s="420"/>
      <c r="Y668" s="420"/>
      <c r="Z668" s="420"/>
      <c r="AA668" s="420"/>
      <c r="AB668" s="420"/>
      <c r="AC668" s="420"/>
    </row>
    <row r="669" spans="2:29">
      <c r="B669" s="420"/>
      <c r="C669" s="420"/>
      <c r="D669" s="420"/>
      <c r="E669" s="420"/>
      <c r="F669" s="421"/>
      <c r="G669" s="421"/>
      <c r="H669" s="420"/>
      <c r="I669" s="420"/>
      <c r="J669" s="420"/>
      <c r="K669" s="420"/>
      <c r="L669" s="420"/>
      <c r="M669" s="420"/>
      <c r="N669" s="420"/>
      <c r="O669" s="420"/>
      <c r="P669" s="420"/>
      <c r="Q669" s="420"/>
      <c r="R669" s="420"/>
      <c r="S669" s="420"/>
      <c r="T669" s="420"/>
      <c r="U669" s="420"/>
      <c r="V669" s="420"/>
      <c r="W669" s="420"/>
      <c r="X669" s="420"/>
      <c r="Y669" s="420"/>
      <c r="Z669" s="420"/>
      <c r="AA669" s="420"/>
      <c r="AB669" s="420"/>
      <c r="AC669" s="420"/>
    </row>
    <row r="670" spans="2:29">
      <c r="B670" s="420"/>
      <c r="C670" s="420"/>
      <c r="D670" s="420"/>
      <c r="E670" s="420"/>
      <c r="F670" s="421"/>
      <c r="G670" s="421"/>
      <c r="H670" s="420"/>
      <c r="I670" s="420"/>
      <c r="J670" s="420"/>
      <c r="K670" s="420"/>
      <c r="L670" s="420"/>
      <c r="M670" s="420"/>
      <c r="N670" s="420"/>
      <c r="O670" s="420"/>
      <c r="P670" s="420"/>
      <c r="Q670" s="420"/>
      <c r="R670" s="420"/>
      <c r="S670" s="420"/>
      <c r="T670" s="420"/>
      <c r="U670" s="420"/>
      <c r="V670" s="420"/>
      <c r="W670" s="420"/>
      <c r="X670" s="420"/>
      <c r="Y670" s="420"/>
      <c r="Z670" s="420"/>
      <c r="AA670" s="420"/>
      <c r="AB670" s="420"/>
      <c r="AC670" s="420"/>
    </row>
    <row r="671" spans="2:29">
      <c r="B671" s="420"/>
      <c r="C671" s="420"/>
      <c r="D671" s="420"/>
      <c r="E671" s="420"/>
      <c r="F671" s="421"/>
      <c r="G671" s="421"/>
      <c r="H671" s="420"/>
      <c r="I671" s="420"/>
      <c r="J671" s="420"/>
      <c r="K671" s="420"/>
      <c r="L671" s="420"/>
      <c r="M671" s="420"/>
      <c r="N671" s="420"/>
      <c r="O671" s="420"/>
      <c r="P671" s="420"/>
      <c r="Q671" s="420"/>
      <c r="R671" s="420"/>
      <c r="S671" s="420"/>
      <c r="T671" s="420"/>
      <c r="U671" s="420"/>
      <c r="V671" s="420"/>
      <c r="W671" s="420"/>
      <c r="X671" s="420"/>
      <c r="Y671" s="420"/>
      <c r="Z671" s="420"/>
      <c r="AA671" s="420"/>
      <c r="AB671" s="420"/>
      <c r="AC671" s="420"/>
    </row>
    <row r="672" spans="2:29">
      <c r="B672" s="420"/>
      <c r="C672" s="420"/>
      <c r="D672" s="420"/>
      <c r="E672" s="420"/>
      <c r="F672" s="421"/>
      <c r="G672" s="421"/>
      <c r="H672" s="420"/>
      <c r="I672" s="420"/>
      <c r="J672" s="420"/>
      <c r="K672" s="420"/>
      <c r="L672" s="420"/>
      <c r="M672" s="420"/>
      <c r="N672" s="420"/>
      <c r="O672" s="420"/>
      <c r="P672" s="420"/>
      <c r="Q672" s="420"/>
      <c r="R672" s="420"/>
      <c r="S672" s="420"/>
      <c r="T672" s="420"/>
      <c r="U672" s="420"/>
      <c r="V672" s="420"/>
      <c r="W672" s="420"/>
      <c r="X672" s="420"/>
      <c r="Y672" s="420"/>
      <c r="Z672" s="420"/>
      <c r="AA672" s="420"/>
      <c r="AB672" s="420"/>
      <c r="AC672" s="420"/>
    </row>
    <row r="673" spans="2:29">
      <c r="B673" s="420"/>
      <c r="C673" s="420"/>
      <c r="D673" s="420"/>
      <c r="E673" s="420"/>
      <c r="F673" s="421"/>
      <c r="G673" s="421"/>
      <c r="H673" s="420"/>
      <c r="I673" s="420"/>
      <c r="J673" s="420"/>
      <c r="K673" s="420"/>
      <c r="L673" s="420"/>
      <c r="M673" s="420"/>
      <c r="N673" s="420"/>
      <c r="O673" s="420"/>
      <c r="P673" s="420"/>
      <c r="Q673" s="420"/>
      <c r="R673" s="420"/>
      <c r="S673" s="420"/>
      <c r="T673" s="420"/>
      <c r="U673" s="420"/>
      <c r="V673" s="420"/>
      <c r="W673" s="420"/>
      <c r="X673" s="420"/>
      <c r="Y673" s="420"/>
      <c r="Z673" s="420"/>
      <c r="AA673" s="420"/>
      <c r="AB673" s="420"/>
      <c r="AC673" s="420"/>
    </row>
    <row r="674" spans="2:29">
      <c r="B674" s="420"/>
      <c r="C674" s="420"/>
      <c r="D674" s="420"/>
      <c r="E674" s="420"/>
      <c r="F674" s="421"/>
      <c r="G674" s="421"/>
      <c r="H674" s="420"/>
      <c r="I674" s="420"/>
      <c r="J674" s="420"/>
      <c r="K674" s="420"/>
      <c r="L674" s="420"/>
      <c r="M674" s="420"/>
      <c r="N674" s="420"/>
      <c r="O674" s="420"/>
      <c r="P674" s="420"/>
      <c r="Q674" s="420"/>
      <c r="R674" s="420"/>
      <c r="S674" s="420"/>
      <c r="T674" s="420"/>
      <c r="U674" s="420"/>
      <c r="V674" s="420"/>
      <c r="W674" s="420"/>
      <c r="X674" s="420"/>
      <c r="Y674" s="420"/>
      <c r="Z674" s="420"/>
      <c r="AA674" s="420"/>
      <c r="AB674" s="420"/>
      <c r="AC674" s="420"/>
    </row>
    <row r="675" spans="2:29">
      <c r="B675" s="420"/>
      <c r="C675" s="420"/>
      <c r="D675" s="420"/>
      <c r="E675" s="420"/>
      <c r="F675" s="421"/>
      <c r="G675" s="421"/>
      <c r="H675" s="420"/>
      <c r="I675" s="420"/>
      <c r="J675" s="420"/>
      <c r="K675" s="420"/>
      <c r="L675" s="420"/>
      <c r="M675" s="420"/>
      <c r="N675" s="420"/>
      <c r="O675" s="420"/>
      <c r="P675" s="420"/>
      <c r="Q675" s="420"/>
      <c r="R675" s="420"/>
      <c r="S675" s="420"/>
      <c r="T675" s="420"/>
      <c r="U675" s="420"/>
      <c r="V675" s="420"/>
      <c r="W675" s="420"/>
      <c r="X675" s="420"/>
      <c r="Y675" s="420"/>
      <c r="Z675" s="420"/>
      <c r="AA675" s="420"/>
      <c r="AB675" s="420"/>
      <c r="AC675" s="420"/>
    </row>
    <row r="676" spans="2:29">
      <c r="B676" s="420"/>
      <c r="C676" s="420"/>
      <c r="D676" s="420"/>
      <c r="E676" s="420"/>
      <c r="F676" s="421"/>
      <c r="G676" s="421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  <c r="R676" s="420"/>
      <c r="S676" s="420"/>
      <c r="T676" s="420"/>
      <c r="U676" s="420"/>
      <c r="V676" s="420"/>
      <c r="W676" s="420"/>
      <c r="X676" s="420"/>
      <c r="Y676" s="420"/>
      <c r="Z676" s="420"/>
      <c r="AA676" s="420"/>
      <c r="AB676" s="420"/>
      <c r="AC676" s="420"/>
    </row>
    <row r="677" spans="2:29">
      <c r="B677" s="420"/>
      <c r="C677" s="420"/>
      <c r="D677" s="420"/>
      <c r="E677" s="420"/>
      <c r="F677" s="421"/>
      <c r="G677" s="421"/>
      <c r="H677" s="420"/>
      <c r="I677" s="420"/>
      <c r="J677" s="420"/>
      <c r="K677" s="420"/>
      <c r="L677" s="420"/>
      <c r="M677" s="420"/>
      <c r="N677" s="420"/>
      <c r="O677" s="420"/>
      <c r="P677" s="420"/>
      <c r="Q677" s="420"/>
      <c r="R677" s="420"/>
      <c r="S677" s="420"/>
      <c r="T677" s="420"/>
      <c r="U677" s="420"/>
      <c r="V677" s="420"/>
      <c r="W677" s="420"/>
      <c r="X677" s="420"/>
      <c r="Y677" s="420"/>
      <c r="Z677" s="420"/>
      <c r="AA677" s="420"/>
      <c r="AB677" s="420"/>
      <c r="AC677" s="420"/>
    </row>
    <row r="678" spans="2:29">
      <c r="B678" s="420"/>
      <c r="C678" s="420"/>
      <c r="D678" s="420"/>
      <c r="E678" s="420"/>
      <c r="F678" s="421"/>
      <c r="G678" s="421"/>
      <c r="H678" s="420"/>
      <c r="I678" s="420"/>
      <c r="J678" s="420"/>
      <c r="K678" s="420"/>
      <c r="L678" s="420"/>
      <c r="M678" s="420"/>
      <c r="N678" s="420"/>
      <c r="O678" s="420"/>
      <c r="P678" s="420"/>
      <c r="Q678" s="420"/>
      <c r="R678" s="420"/>
      <c r="S678" s="420"/>
      <c r="T678" s="420"/>
      <c r="U678" s="420"/>
      <c r="V678" s="420"/>
      <c r="W678" s="420"/>
      <c r="X678" s="420"/>
      <c r="Y678" s="420"/>
      <c r="Z678" s="420"/>
      <c r="AA678" s="420"/>
      <c r="AB678" s="420"/>
      <c r="AC678" s="420"/>
    </row>
    <row r="679" spans="2:29">
      <c r="B679" s="420"/>
      <c r="C679" s="420"/>
      <c r="D679" s="420"/>
      <c r="E679" s="420"/>
      <c r="F679" s="421"/>
      <c r="G679" s="421"/>
      <c r="H679" s="420"/>
      <c r="I679" s="420"/>
      <c r="J679" s="420"/>
      <c r="K679" s="420"/>
      <c r="L679" s="420"/>
      <c r="M679" s="420"/>
      <c r="N679" s="420"/>
      <c r="O679" s="420"/>
      <c r="P679" s="420"/>
      <c r="Q679" s="420"/>
      <c r="R679" s="420"/>
      <c r="S679" s="420"/>
      <c r="T679" s="420"/>
      <c r="U679" s="420"/>
      <c r="V679" s="420"/>
      <c r="W679" s="420"/>
      <c r="X679" s="420"/>
      <c r="Y679" s="420"/>
      <c r="Z679" s="420"/>
      <c r="AA679" s="420"/>
      <c r="AB679" s="420"/>
      <c r="AC679" s="420"/>
    </row>
    <row r="680" spans="2:29">
      <c r="B680" s="420"/>
      <c r="C680" s="420"/>
      <c r="D680" s="420"/>
      <c r="E680" s="420"/>
      <c r="F680" s="421"/>
      <c r="G680" s="421"/>
      <c r="H680" s="420"/>
      <c r="I680" s="420"/>
      <c r="J680" s="420"/>
      <c r="K680" s="420"/>
      <c r="L680" s="420"/>
      <c r="M680" s="420"/>
      <c r="N680" s="420"/>
      <c r="O680" s="420"/>
      <c r="P680" s="420"/>
      <c r="Q680" s="420"/>
      <c r="R680" s="420"/>
      <c r="S680" s="420"/>
      <c r="T680" s="420"/>
      <c r="U680" s="420"/>
      <c r="V680" s="420"/>
      <c r="W680" s="420"/>
      <c r="X680" s="420"/>
      <c r="Y680" s="420"/>
      <c r="Z680" s="420"/>
      <c r="AA680" s="420"/>
      <c r="AB680" s="420"/>
      <c r="AC680" s="420"/>
    </row>
    <row r="681" spans="2:29">
      <c r="B681" s="420"/>
      <c r="C681" s="420"/>
      <c r="D681" s="420"/>
      <c r="E681" s="420"/>
      <c r="F681" s="421"/>
      <c r="G681" s="421"/>
      <c r="H681" s="420"/>
      <c r="I681" s="420"/>
      <c r="J681" s="420"/>
      <c r="K681" s="420"/>
      <c r="L681" s="420"/>
      <c r="M681" s="420"/>
      <c r="N681" s="420"/>
      <c r="O681" s="420"/>
      <c r="P681" s="420"/>
      <c r="Q681" s="420"/>
      <c r="R681" s="420"/>
      <c r="S681" s="420"/>
      <c r="T681" s="420"/>
      <c r="U681" s="420"/>
      <c r="V681" s="420"/>
      <c r="W681" s="420"/>
      <c r="X681" s="420"/>
      <c r="Y681" s="420"/>
      <c r="Z681" s="420"/>
      <c r="AA681" s="420"/>
      <c r="AB681" s="420"/>
      <c r="AC681" s="420"/>
    </row>
    <row r="682" spans="2:29">
      <c r="B682" s="420"/>
      <c r="C682" s="420"/>
      <c r="D682" s="420"/>
      <c r="E682" s="420"/>
      <c r="F682" s="421"/>
      <c r="G682" s="421"/>
      <c r="H682" s="420"/>
      <c r="I682" s="420"/>
      <c r="J682" s="420"/>
      <c r="K682" s="420"/>
      <c r="L682" s="420"/>
      <c r="M682" s="420"/>
      <c r="N682" s="420"/>
      <c r="O682" s="420"/>
      <c r="P682" s="420"/>
      <c r="Q682" s="420"/>
      <c r="R682" s="420"/>
      <c r="S682" s="420"/>
      <c r="T682" s="420"/>
      <c r="U682" s="420"/>
      <c r="V682" s="420"/>
      <c r="W682" s="420"/>
      <c r="X682" s="420"/>
      <c r="Y682" s="420"/>
      <c r="Z682" s="420"/>
      <c r="AA682" s="420"/>
      <c r="AB682" s="420"/>
      <c r="AC682" s="420"/>
    </row>
    <row r="683" spans="2:29">
      <c r="B683" s="420"/>
      <c r="C683" s="420"/>
      <c r="D683" s="420"/>
      <c r="E683" s="420"/>
      <c r="F683" s="421"/>
      <c r="G683" s="421"/>
      <c r="H683" s="420"/>
      <c r="I683" s="420"/>
      <c r="J683" s="420"/>
      <c r="K683" s="420"/>
      <c r="L683" s="420"/>
      <c r="M683" s="420"/>
      <c r="N683" s="420"/>
      <c r="O683" s="420"/>
      <c r="P683" s="420"/>
      <c r="Q683" s="420"/>
      <c r="R683" s="420"/>
      <c r="S683" s="420"/>
      <c r="T683" s="420"/>
      <c r="U683" s="420"/>
      <c r="V683" s="420"/>
      <c r="W683" s="420"/>
      <c r="X683" s="420"/>
      <c r="Y683" s="420"/>
      <c r="Z683" s="420"/>
      <c r="AA683" s="420"/>
      <c r="AB683" s="420"/>
      <c r="AC683" s="420"/>
    </row>
    <row r="684" spans="2:29">
      <c r="B684" s="420"/>
      <c r="C684" s="420"/>
      <c r="D684" s="420"/>
      <c r="E684" s="420"/>
      <c r="F684" s="421"/>
      <c r="G684" s="421"/>
      <c r="H684" s="420"/>
      <c r="I684" s="420"/>
      <c r="J684" s="420"/>
      <c r="K684" s="420"/>
      <c r="L684" s="420"/>
      <c r="M684" s="420"/>
      <c r="N684" s="420"/>
      <c r="O684" s="420"/>
      <c r="P684" s="420"/>
      <c r="Q684" s="420"/>
      <c r="R684" s="420"/>
      <c r="S684" s="420"/>
      <c r="T684" s="420"/>
      <c r="U684" s="420"/>
      <c r="V684" s="420"/>
      <c r="W684" s="420"/>
      <c r="X684" s="420"/>
      <c r="Y684" s="420"/>
      <c r="Z684" s="420"/>
      <c r="AA684" s="420"/>
      <c r="AB684" s="420"/>
      <c r="AC684" s="420"/>
    </row>
    <row r="685" spans="2:29">
      <c r="B685" s="420"/>
      <c r="C685" s="420"/>
      <c r="D685" s="420"/>
      <c r="E685" s="420"/>
      <c r="F685" s="421"/>
      <c r="G685" s="421"/>
      <c r="H685" s="420"/>
      <c r="I685" s="420"/>
      <c r="J685" s="420"/>
      <c r="K685" s="420"/>
      <c r="L685" s="420"/>
      <c r="M685" s="420"/>
      <c r="N685" s="420"/>
      <c r="O685" s="420"/>
      <c r="P685" s="420"/>
      <c r="Q685" s="420"/>
      <c r="R685" s="420"/>
      <c r="S685" s="420"/>
      <c r="T685" s="420"/>
      <c r="U685" s="420"/>
      <c r="V685" s="420"/>
      <c r="W685" s="420"/>
      <c r="X685" s="420"/>
      <c r="Y685" s="420"/>
      <c r="Z685" s="420"/>
      <c r="AA685" s="420"/>
      <c r="AB685" s="420"/>
      <c r="AC685" s="420"/>
    </row>
    <row r="686" spans="2:29">
      <c r="B686" s="420"/>
      <c r="C686" s="420"/>
      <c r="D686" s="420"/>
      <c r="E686" s="420"/>
      <c r="F686" s="421"/>
      <c r="G686" s="421"/>
      <c r="H686" s="420"/>
      <c r="I686" s="420"/>
      <c r="J686" s="420"/>
      <c r="K686" s="420"/>
      <c r="L686" s="420"/>
      <c r="M686" s="420"/>
      <c r="N686" s="420"/>
      <c r="O686" s="420"/>
      <c r="P686" s="420"/>
      <c r="Q686" s="420"/>
      <c r="R686" s="420"/>
      <c r="S686" s="420"/>
      <c r="T686" s="420"/>
      <c r="U686" s="420"/>
      <c r="V686" s="420"/>
      <c r="W686" s="420"/>
      <c r="X686" s="420"/>
      <c r="Y686" s="420"/>
      <c r="Z686" s="420"/>
      <c r="AA686" s="420"/>
      <c r="AB686" s="420"/>
      <c r="AC686" s="420"/>
    </row>
    <row r="687" spans="2:29">
      <c r="B687" s="420"/>
      <c r="C687" s="420"/>
      <c r="D687" s="420"/>
      <c r="E687" s="420"/>
      <c r="F687" s="421"/>
      <c r="G687" s="421"/>
      <c r="H687" s="420"/>
      <c r="I687" s="420"/>
      <c r="J687" s="420"/>
      <c r="K687" s="420"/>
      <c r="L687" s="420"/>
      <c r="M687" s="420"/>
      <c r="N687" s="420"/>
      <c r="O687" s="420"/>
      <c r="P687" s="420"/>
      <c r="Q687" s="420"/>
      <c r="R687" s="420"/>
      <c r="S687" s="420"/>
      <c r="T687" s="420"/>
      <c r="U687" s="420"/>
      <c r="V687" s="420"/>
      <c r="W687" s="420"/>
      <c r="X687" s="420"/>
      <c r="Y687" s="420"/>
      <c r="Z687" s="420"/>
      <c r="AA687" s="420"/>
      <c r="AB687" s="420"/>
      <c r="AC687" s="420"/>
    </row>
    <row r="688" spans="2:29">
      <c r="B688" s="420"/>
      <c r="C688" s="420"/>
      <c r="D688" s="420"/>
      <c r="E688" s="420"/>
      <c r="F688" s="421"/>
      <c r="G688" s="421"/>
      <c r="H688" s="420"/>
      <c r="I688" s="420"/>
      <c r="J688" s="420"/>
      <c r="K688" s="420"/>
      <c r="L688" s="420"/>
      <c r="M688" s="420"/>
      <c r="N688" s="420"/>
      <c r="O688" s="420"/>
      <c r="P688" s="420"/>
      <c r="Q688" s="420"/>
      <c r="R688" s="420"/>
      <c r="S688" s="420"/>
      <c r="T688" s="420"/>
      <c r="U688" s="420"/>
      <c r="V688" s="420"/>
      <c r="W688" s="420"/>
      <c r="X688" s="420"/>
      <c r="Y688" s="420"/>
      <c r="Z688" s="420"/>
      <c r="AA688" s="420"/>
      <c r="AB688" s="420"/>
      <c r="AC688" s="420"/>
    </row>
    <row r="689" spans="2:29">
      <c r="B689" s="420"/>
      <c r="C689" s="420"/>
      <c r="D689" s="420"/>
      <c r="E689" s="420"/>
      <c r="F689" s="421"/>
      <c r="G689" s="421"/>
      <c r="H689" s="420"/>
      <c r="I689" s="420"/>
      <c r="J689" s="420"/>
      <c r="K689" s="420"/>
      <c r="L689" s="420"/>
      <c r="M689" s="420"/>
      <c r="N689" s="420"/>
      <c r="O689" s="420"/>
      <c r="P689" s="420"/>
      <c r="Q689" s="420"/>
      <c r="R689" s="420"/>
      <c r="S689" s="420"/>
      <c r="T689" s="420"/>
      <c r="U689" s="420"/>
      <c r="V689" s="420"/>
      <c r="W689" s="420"/>
      <c r="X689" s="420"/>
      <c r="Y689" s="420"/>
      <c r="Z689" s="420"/>
      <c r="AA689" s="420"/>
      <c r="AB689" s="420"/>
      <c r="AC689" s="420"/>
    </row>
    <row r="690" spans="2:29">
      <c r="B690" s="420"/>
      <c r="C690" s="420"/>
      <c r="D690" s="420"/>
      <c r="E690" s="420"/>
      <c r="F690" s="421"/>
      <c r="G690" s="421"/>
      <c r="H690" s="420"/>
      <c r="I690" s="420"/>
      <c r="J690" s="420"/>
      <c r="K690" s="420"/>
      <c r="L690" s="420"/>
      <c r="M690" s="420"/>
      <c r="N690" s="420"/>
      <c r="O690" s="420"/>
      <c r="P690" s="420"/>
      <c r="Q690" s="420"/>
      <c r="R690" s="420"/>
      <c r="S690" s="420"/>
      <c r="T690" s="420"/>
      <c r="U690" s="420"/>
      <c r="V690" s="420"/>
      <c r="W690" s="420"/>
      <c r="X690" s="420"/>
      <c r="Y690" s="420"/>
      <c r="Z690" s="420"/>
      <c r="AA690" s="420"/>
      <c r="AB690" s="420"/>
      <c r="AC690" s="420"/>
    </row>
    <row r="691" spans="2:29">
      <c r="B691" s="420"/>
      <c r="C691" s="420"/>
      <c r="D691" s="420"/>
      <c r="E691" s="420"/>
      <c r="F691" s="421"/>
      <c r="G691" s="421"/>
      <c r="H691" s="420"/>
      <c r="I691" s="420"/>
      <c r="J691" s="420"/>
      <c r="K691" s="420"/>
      <c r="L691" s="420"/>
      <c r="M691" s="420"/>
      <c r="N691" s="420"/>
      <c r="O691" s="420"/>
      <c r="P691" s="420"/>
      <c r="Q691" s="420"/>
      <c r="R691" s="420"/>
      <c r="S691" s="420"/>
      <c r="T691" s="420"/>
      <c r="U691" s="420"/>
      <c r="V691" s="420"/>
      <c r="W691" s="420"/>
      <c r="X691" s="420"/>
      <c r="Y691" s="420"/>
      <c r="Z691" s="420"/>
      <c r="AA691" s="420"/>
      <c r="AB691" s="420"/>
      <c r="AC691" s="420"/>
    </row>
    <row r="692" spans="2:29">
      <c r="B692" s="420"/>
      <c r="C692" s="420"/>
      <c r="D692" s="420"/>
      <c r="E692" s="420"/>
      <c r="F692" s="421"/>
      <c r="G692" s="421"/>
      <c r="H692" s="420"/>
      <c r="I692" s="420"/>
      <c r="J692" s="420"/>
      <c r="K692" s="420"/>
      <c r="L692" s="420"/>
      <c r="M692" s="420"/>
      <c r="N692" s="420"/>
      <c r="O692" s="420"/>
      <c r="P692" s="420"/>
      <c r="Q692" s="420"/>
      <c r="R692" s="420"/>
      <c r="S692" s="420"/>
      <c r="T692" s="420"/>
      <c r="U692" s="420"/>
      <c r="V692" s="420"/>
      <c r="W692" s="420"/>
      <c r="X692" s="420"/>
      <c r="Y692" s="420"/>
      <c r="Z692" s="420"/>
      <c r="AA692" s="420"/>
      <c r="AB692" s="420"/>
      <c r="AC692" s="420"/>
    </row>
    <row r="693" spans="2:29">
      <c r="B693" s="420"/>
      <c r="C693" s="420"/>
      <c r="D693" s="420"/>
      <c r="E693" s="420"/>
      <c r="F693" s="421"/>
      <c r="G693" s="421"/>
      <c r="H693" s="420"/>
      <c r="I693" s="420"/>
      <c r="J693" s="420"/>
      <c r="K693" s="420"/>
      <c r="L693" s="420"/>
      <c r="M693" s="420"/>
      <c r="N693" s="420"/>
      <c r="O693" s="420"/>
      <c r="P693" s="420"/>
      <c r="Q693" s="420"/>
      <c r="R693" s="420"/>
      <c r="S693" s="420"/>
      <c r="T693" s="420"/>
      <c r="U693" s="420"/>
      <c r="V693" s="420"/>
      <c r="W693" s="420"/>
      <c r="X693" s="420"/>
      <c r="Y693" s="420"/>
      <c r="Z693" s="420"/>
      <c r="AA693" s="420"/>
      <c r="AB693" s="420"/>
      <c r="AC693" s="420"/>
    </row>
    <row r="694" spans="2:29">
      <c r="B694" s="420"/>
      <c r="C694" s="420"/>
      <c r="D694" s="420"/>
      <c r="E694" s="420"/>
      <c r="F694" s="421"/>
      <c r="G694" s="421"/>
      <c r="H694" s="420"/>
      <c r="I694" s="420"/>
      <c r="J694" s="420"/>
      <c r="K694" s="420"/>
      <c r="L694" s="420"/>
      <c r="M694" s="420"/>
      <c r="N694" s="420"/>
      <c r="O694" s="420"/>
      <c r="P694" s="420"/>
      <c r="Q694" s="420"/>
      <c r="R694" s="420"/>
      <c r="S694" s="420"/>
      <c r="T694" s="420"/>
      <c r="U694" s="420"/>
      <c r="V694" s="420"/>
      <c r="W694" s="420"/>
      <c r="X694" s="420"/>
      <c r="Y694" s="420"/>
      <c r="Z694" s="420"/>
      <c r="AA694" s="420"/>
      <c r="AB694" s="420"/>
      <c r="AC694" s="420"/>
    </row>
    <row r="695" spans="2:29">
      <c r="B695" s="420"/>
      <c r="C695" s="420"/>
      <c r="D695" s="420"/>
      <c r="E695" s="420"/>
      <c r="F695" s="421"/>
      <c r="G695" s="421"/>
      <c r="H695" s="420"/>
      <c r="I695" s="420"/>
      <c r="J695" s="420"/>
      <c r="K695" s="420"/>
      <c r="L695" s="420"/>
      <c r="M695" s="420"/>
      <c r="N695" s="420"/>
      <c r="O695" s="420"/>
      <c r="P695" s="420"/>
      <c r="Q695" s="420"/>
      <c r="R695" s="420"/>
      <c r="S695" s="420"/>
      <c r="T695" s="420"/>
      <c r="U695" s="420"/>
      <c r="V695" s="420"/>
      <c r="W695" s="420"/>
      <c r="X695" s="420"/>
      <c r="Y695" s="420"/>
      <c r="Z695" s="420"/>
      <c r="AA695" s="420"/>
      <c r="AB695" s="420"/>
      <c r="AC695" s="420"/>
    </row>
    <row r="696" spans="2:29">
      <c r="B696" s="420"/>
      <c r="C696" s="420"/>
      <c r="D696" s="420"/>
      <c r="E696" s="420"/>
      <c r="F696" s="421"/>
      <c r="G696" s="421"/>
      <c r="H696" s="420"/>
      <c r="I696" s="420"/>
      <c r="J696" s="420"/>
      <c r="K696" s="420"/>
      <c r="L696" s="420"/>
      <c r="M696" s="420"/>
      <c r="N696" s="420"/>
      <c r="O696" s="420"/>
      <c r="P696" s="420"/>
      <c r="Q696" s="420"/>
      <c r="R696" s="420"/>
      <c r="S696" s="420"/>
      <c r="T696" s="420"/>
      <c r="U696" s="420"/>
      <c r="V696" s="420"/>
      <c r="W696" s="420"/>
      <c r="X696" s="420"/>
      <c r="Y696" s="420"/>
      <c r="Z696" s="420"/>
      <c r="AA696" s="420"/>
      <c r="AB696" s="420"/>
      <c r="AC696" s="420"/>
    </row>
    <row r="697" spans="2:29">
      <c r="B697" s="420"/>
      <c r="C697" s="420"/>
      <c r="D697" s="420"/>
      <c r="E697" s="420"/>
      <c r="F697" s="421"/>
      <c r="G697" s="421"/>
      <c r="H697" s="420"/>
      <c r="I697" s="420"/>
      <c r="J697" s="420"/>
      <c r="K697" s="420"/>
      <c r="L697" s="420"/>
      <c r="M697" s="420"/>
      <c r="N697" s="420"/>
      <c r="O697" s="420"/>
      <c r="P697" s="420"/>
      <c r="Q697" s="420"/>
      <c r="R697" s="420"/>
      <c r="S697" s="420"/>
      <c r="T697" s="420"/>
      <c r="U697" s="420"/>
      <c r="V697" s="420"/>
      <c r="W697" s="420"/>
      <c r="X697" s="420"/>
      <c r="Y697" s="420"/>
      <c r="Z697" s="420"/>
      <c r="AA697" s="420"/>
      <c r="AB697" s="420"/>
      <c r="AC697" s="420"/>
    </row>
    <row r="698" spans="2:29">
      <c r="B698" s="420"/>
      <c r="C698" s="420"/>
      <c r="D698" s="420"/>
      <c r="E698" s="420"/>
      <c r="F698" s="421"/>
      <c r="G698" s="421"/>
      <c r="H698" s="420"/>
      <c r="I698" s="420"/>
      <c r="J698" s="420"/>
      <c r="K698" s="420"/>
      <c r="L698" s="420"/>
      <c r="M698" s="420"/>
      <c r="N698" s="420"/>
      <c r="O698" s="420"/>
      <c r="P698" s="420"/>
      <c r="Q698" s="420"/>
      <c r="R698" s="420"/>
      <c r="S698" s="420"/>
      <c r="T698" s="420"/>
      <c r="U698" s="420"/>
      <c r="V698" s="420"/>
      <c r="W698" s="420"/>
      <c r="X698" s="420"/>
      <c r="Y698" s="420"/>
      <c r="Z698" s="420"/>
      <c r="AA698" s="420"/>
      <c r="AB698" s="420"/>
      <c r="AC698" s="420"/>
    </row>
    <row r="699" spans="2:29">
      <c r="B699" s="420"/>
      <c r="C699" s="420"/>
      <c r="D699" s="420"/>
      <c r="E699" s="420"/>
      <c r="F699" s="421"/>
      <c r="G699" s="421"/>
      <c r="H699" s="420"/>
      <c r="I699" s="420"/>
      <c r="J699" s="420"/>
      <c r="K699" s="420"/>
      <c r="L699" s="420"/>
      <c r="M699" s="420"/>
      <c r="N699" s="420"/>
      <c r="O699" s="420"/>
      <c r="P699" s="420"/>
      <c r="Q699" s="420"/>
      <c r="R699" s="420"/>
      <c r="S699" s="420"/>
      <c r="T699" s="420"/>
      <c r="U699" s="420"/>
      <c r="V699" s="420"/>
      <c r="W699" s="420"/>
      <c r="X699" s="420"/>
      <c r="Y699" s="420"/>
      <c r="Z699" s="420"/>
      <c r="AA699" s="420"/>
      <c r="AB699" s="420"/>
      <c r="AC699" s="420"/>
    </row>
    <row r="700" spans="2:29">
      <c r="B700" s="420"/>
      <c r="C700" s="420"/>
      <c r="D700" s="420"/>
      <c r="E700" s="420"/>
      <c r="F700" s="421"/>
      <c r="G700" s="421"/>
      <c r="H700" s="420"/>
      <c r="I700" s="420"/>
      <c r="J700" s="420"/>
      <c r="K700" s="420"/>
      <c r="L700" s="420"/>
      <c r="M700" s="420"/>
      <c r="N700" s="420"/>
      <c r="O700" s="420"/>
      <c r="P700" s="420"/>
      <c r="Q700" s="420"/>
      <c r="R700" s="420"/>
      <c r="S700" s="420"/>
      <c r="T700" s="420"/>
      <c r="U700" s="420"/>
      <c r="V700" s="420"/>
      <c r="W700" s="420"/>
      <c r="X700" s="420"/>
      <c r="Y700" s="420"/>
      <c r="Z700" s="420"/>
      <c r="AA700" s="420"/>
      <c r="AB700" s="420"/>
      <c r="AC700" s="420"/>
    </row>
    <row r="701" spans="2:29">
      <c r="B701" s="420"/>
      <c r="C701" s="420"/>
      <c r="D701" s="420"/>
      <c r="E701" s="420"/>
      <c r="F701" s="421"/>
      <c r="G701" s="421"/>
      <c r="H701" s="420"/>
      <c r="I701" s="420"/>
      <c r="J701" s="420"/>
      <c r="K701" s="420"/>
      <c r="L701" s="420"/>
      <c r="M701" s="420"/>
      <c r="N701" s="420"/>
      <c r="O701" s="420"/>
      <c r="P701" s="420"/>
      <c r="Q701" s="420"/>
      <c r="R701" s="420"/>
      <c r="S701" s="420"/>
      <c r="T701" s="420"/>
      <c r="U701" s="420"/>
      <c r="V701" s="420"/>
      <c r="W701" s="420"/>
      <c r="X701" s="420"/>
      <c r="Y701" s="420"/>
      <c r="Z701" s="420"/>
      <c r="AA701" s="420"/>
      <c r="AB701" s="420"/>
      <c r="AC701" s="420"/>
    </row>
    <row r="702" spans="2:29">
      <c r="B702" s="420"/>
      <c r="C702" s="420"/>
      <c r="D702" s="420"/>
      <c r="E702" s="420"/>
      <c r="F702" s="421"/>
      <c r="G702" s="421"/>
      <c r="H702" s="420"/>
      <c r="I702" s="420"/>
      <c r="J702" s="420"/>
      <c r="K702" s="420"/>
      <c r="L702" s="420"/>
      <c r="M702" s="420"/>
      <c r="N702" s="420"/>
      <c r="O702" s="420"/>
      <c r="P702" s="420"/>
      <c r="Q702" s="420"/>
      <c r="R702" s="420"/>
      <c r="S702" s="420"/>
      <c r="T702" s="420"/>
      <c r="U702" s="420"/>
      <c r="V702" s="420"/>
      <c r="W702" s="420"/>
      <c r="X702" s="420"/>
      <c r="Y702" s="420"/>
      <c r="Z702" s="420"/>
      <c r="AA702" s="420"/>
      <c r="AB702" s="420"/>
      <c r="AC702" s="420"/>
    </row>
    <row r="703" spans="2:29">
      <c r="B703" s="420"/>
      <c r="C703" s="420"/>
      <c r="D703" s="420"/>
      <c r="E703" s="420"/>
      <c r="F703" s="421"/>
      <c r="G703" s="421"/>
      <c r="H703" s="420"/>
      <c r="I703" s="420"/>
      <c r="J703" s="420"/>
      <c r="K703" s="420"/>
      <c r="L703" s="420"/>
      <c r="M703" s="420"/>
      <c r="N703" s="420"/>
      <c r="O703" s="420"/>
      <c r="P703" s="420"/>
      <c r="Q703" s="420"/>
      <c r="R703" s="420"/>
      <c r="S703" s="420"/>
      <c r="T703" s="420"/>
      <c r="U703" s="420"/>
      <c r="V703" s="420"/>
      <c r="W703" s="420"/>
      <c r="X703" s="420"/>
      <c r="Y703" s="420"/>
      <c r="Z703" s="420"/>
      <c r="AA703" s="420"/>
      <c r="AB703" s="420"/>
      <c r="AC703" s="420"/>
    </row>
    <row r="704" spans="2:29">
      <c r="B704" s="420"/>
      <c r="C704" s="420"/>
      <c r="D704" s="420"/>
      <c r="E704" s="420"/>
      <c r="F704" s="421"/>
      <c r="G704" s="421"/>
      <c r="H704" s="420"/>
      <c r="I704" s="420"/>
      <c r="J704" s="420"/>
      <c r="K704" s="420"/>
      <c r="L704" s="420"/>
      <c r="M704" s="420"/>
      <c r="N704" s="420"/>
      <c r="O704" s="420"/>
      <c r="P704" s="420"/>
      <c r="Q704" s="420"/>
      <c r="R704" s="420"/>
      <c r="S704" s="420"/>
      <c r="T704" s="420"/>
      <c r="U704" s="420"/>
      <c r="V704" s="420"/>
      <c r="W704" s="420"/>
      <c r="X704" s="420"/>
      <c r="Y704" s="420"/>
      <c r="Z704" s="420"/>
      <c r="AA704" s="420"/>
      <c r="AB704" s="420"/>
      <c r="AC704" s="420"/>
    </row>
    <row r="705" spans="2:29">
      <c r="B705" s="420"/>
      <c r="C705" s="420"/>
      <c r="D705" s="420"/>
      <c r="E705" s="420"/>
      <c r="F705" s="421"/>
      <c r="G705" s="421"/>
      <c r="H705" s="420"/>
      <c r="I705" s="420"/>
      <c r="J705" s="420"/>
      <c r="K705" s="420"/>
      <c r="L705" s="420"/>
      <c r="M705" s="420"/>
      <c r="N705" s="420"/>
      <c r="O705" s="420"/>
      <c r="P705" s="420"/>
      <c r="Q705" s="420"/>
      <c r="R705" s="420"/>
      <c r="S705" s="420"/>
      <c r="T705" s="420"/>
      <c r="U705" s="420"/>
      <c r="V705" s="420"/>
      <c r="W705" s="420"/>
      <c r="X705" s="420"/>
      <c r="Y705" s="420"/>
      <c r="Z705" s="420"/>
      <c r="AA705" s="420"/>
      <c r="AB705" s="420"/>
      <c r="AC705" s="420"/>
    </row>
    <row r="706" spans="2:29">
      <c r="B706" s="420"/>
      <c r="C706" s="420"/>
      <c r="D706" s="420"/>
      <c r="E706" s="420"/>
      <c r="F706" s="421"/>
      <c r="G706" s="421"/>
      <c r="H706" s="420"/>
      <c r="I706" s="420"/>
      <c r="J706" s="420"/>
      <c r="K706" s="420"/>
      <c r="L706" s="420"/>
      <c r="M706" s="420"/>
      <c r="N706" s="420"/>
      <c r="O706" s="420"/>
      <c r="P706" s="420"/>
      <c r="Q706" s="420"/>
      <c r="R706" s="420"/>
      <c r="S706" s="420"/>
      <c r="T706" s="420"/>
      <c r="U706" s="420"/>
      <c r="V706" s="420"/>
      <c r="W706" s="420"/>
      <c r="X706" s="420"/>
      <c r="Y706" s="420"/>
      <c r="Z706" s="420"/>
      <c r="AA706" s="420"/>
      <c r="AB706" s="420"/>
      <c r="AC706" s="420"/>
    </row>
    <row r="707" spans="2:29">
      <c r="B707" s="420"/>
      <c r="C707" s="420"/>
      <c r="D707" s="420"/>
      <c r="E707" s="420"/>
      <c r="F707" s="421"/>
      <c r="G707" s="421"/>
      <c r="H707" s="420"/>
      <c r="I707" s="420"/>
      <c r="J707" s="420"/>
      <c r="K707" s="420"/>
      <c r="L707" s="420"/>
      <c r="M707" s="420"/>
      <c r="N707" s="420"/>
      <c r="O707" s="420"/>
      <c r="P707" s="420"/>
      <c r="Q707" s="420"/>
      <c r="R707" s="420"/>
      <c r="S707" s="420"/>
      <c r="T707" s="420"/>
      <c r="U707" s="420"/>
      <c r="V707" s="420"/>
      <c r="W707" s="420"/>
      <c r="X707" s="420"/>
      <c r="Y707" s="420"/>
      <c r="Z707" s="420"/>
      <c r="AA707" s="420"/>
      <c r="AB707" s="420"/>
      <c r="AC707" s="420"/>
    </row>
    <row r="708" spans="2:29">
      <c r="B708" s="420"/>
      <c r="C708" s="420"/>
      <c r="D708" s="420"/>
      <c r="E708" s="420"/>
      <c r="F708" s="421"/>
      <c r="G708" s="421"/>
      <c r="H708" s="420"/>
      <c r="I708" s="420"/>
      <c r="J708" s="420"/>
      <c r="K708" s="420"/>
      <c r="L708" s="420"/>
      <c r="M708" s="420"/>
      <c r="N708" s="420"/>
      <c r="O708" s="420"/>
      <c r="P708" s="420"/>
      <c r="Q708" s="420"/>
      <c r="R708" s="420"/>
      <c r="S708" s="420"/>
      <c r="T708" s="420"/>
      <c r="U708" s="420"/>
      <c r="V708" s="420"/>
      <c r="W708" s="420"/>
      <c r="X708" s="420"/>
      <c r="Y708" s="420"/>
      <c r="Z708" s="420"/>
      <c r="AA708" s="420"/>
      <c r="AB708" s="420"/>
      <c r="AC708" s="420"/>
    </row>
    <row r="709" spans="2:29">
      <c r="B709" s="420"/>
      <c r="C709" s="420"/>
      <c r="D709" s="420"/>
      <c r="E709" s="420"/>
      <c r="F709" s="421"/>
      <c r="G709" s="421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  <c r="R709" s="420"/>
      <c r="S709" s="420"/>
      <c r="T709" s="420"/>
      <c r="U709" s="420"/>
      <c r="V709" s="420"/>
      <c r="W709" s="420"/>
      <c r="X709" s="420"/>
      <c r="Y709" s="420"/>
      <c r="Z709" s="420"/>
      <c r="AA709" s="420"/>
      <c r="AB709" s="420"/>
      <c r="AC709" s="420"/>
    </row>
    <row r="710" spans="2:29">
      <c r="B710" s="420"/>
      <c r="C710" s="420"/>
      <c r="D710" s="420"/>
      <c r="E710" s="420"/>
      <c r="F710" s="421"/>
      <c r="G710" s="421"/>
      <c r="H710" s="420"/>
      <c r="I710" s="420"/>
      <c r="J710" s="420"/>
      <c r="K710" s="420"/>
      <c r="L710" s="420"/>
      <c r="M710" s="420"/>
      <c r="N710" s="420"/>
      <c r="O710" s="420"/>
      <c r="P710" s="420"/>
      <c r="Q710" s="420"/>
      <c r="R710" s="420"/>
      <c r="S710" s="420"/>
      <c r="T710" s="420"/>
      <c r="U710" s="420"/>
      <c r="V710" s="420"/>
      <c r="W710" s="420"/>
      <c r="X710" s="420"/>
      <c r="Y710" s="420"/>
      <c r="Z710" s="420"/>
      <c r="AA710" s="420"/>
      <c r="AB710" s="420"/>
      <c r="AC710" s="420"/>
    </row>
    <row r="711" spans="2:29">
      <c r="B711" s="420"/>
      <c r="C711" s="420"/>
      <c r="D711" s="420"/>
      <c r="E711" s="420"/>
      <c r="F711" s="421"/>
      <c r="G711" s="421"/>
      <c r="H711" s="420"/>
      <c r="I711" s="420"/>
      <c r="J711" s="420"/>
      <c r="K711" s="420"/>
      <c r="L711" s="420"/>
      <c r="M711" s="420"/>
      <c r="N711" s="420"/>
      <c r="O711" s="420"/>
      <c r="P711" s="420"/>
      <c r="Q711" s="420"/>
      <c r="R711" s="420"/>
      <c r="S711" s="420"/>
      <c r="T711" s="420"/>
      <c r="U711" s="420"/>
      <c r="V711" s="420"/>
      <c r="W711" s="420"/>
      <c r="X711" s="420"/>
      <c r="Y711" s="420"/>
      <c r="Z711" s="420"/>
      <c r="AA711" s="420"/>
      <c r="AB711" s="420"/>
      <c r="AC711" s="420"/>
    </row>
    <row r="712" spans="2:29">
      <c r="B712" s="420"/>
      <c r="C712" s="420"/>
      <c r="D712" s="420"/>
      <c r="E712" s="420"/>
      <c r="F712" s="421"/>
      <c r="G712" s="421"/>
      <c r="H712" s="420"/>
      <c r="I712" s="420"/>
      <c r="J712" s="420"/>
      <c r="K712" s="420"/>
      <c r="L712" s="420"/>
      <c r="M712" s="420"/>
      <c r="N712" s="420"/>
      <c r="O712" s="420"/>
      <c r="P712" s="420"/>
      <c r="Q712" s="420"/>
      <c r="R712" s="420"/>
      <c r="S712" s="420"/>
      <c r="T712" s="420"/>
      <c r="U712" s="420"/>
      <c r="V712" s="420"/>
      <c r="W712" s="420"/>
      <c r="X712" s="420"/>
      <c r="Y712" s="420"/>
      <c r="Z712" s="420"/>
      <c r="AA712" s="420"/>
      <c r="AB712" s="420"/>
      <c r="AC712" s="420"/>
    </row>
    <row r="713" spans="2:29">
      <c r="B713" s="420"/>
      <c r="C713" s="420"/>
      <c r="D713" s="420"/>
      <c r="E713" s="420"/>
      <c r="F713" s="421"/>
      <c r="G713" s="421"/>
      <c r="H713" s="420"/>
      <c r="I713" s="420"/>
      <c r="J713" s="420"/>
      <c r="K713" s="420"/>
      <c r="L713" s="420"/>
      <c r="M713" s="420"/>
      <c r="N713" s="420"/>
      <c r="O713" s="420"/>
      <c r="P713" s="420"/>
      <c r="Q713" s="420"/>
      <c r="R713" s="420"/>
      <c r="S713" s="420"/>
      <c r="T713" s="420"/>
      <c r="U713" s="420"/>
      <c r="V713" s="420"/>
      <c r="W713" s="420"/>
      <c r="X713" s="420"/>
      <c r="Y713" s="420"/>
      <c r="Z713" s="420"/>
      <c r="AA713" s="420"/>
      <c r="AB713" s="420"/>
      <c r="AC713" s="420"/>
    </row>
    <row r="714" spans="2:29">
      <c r="B714" s="420"/>
      <c r="C714" s="420"/>
      <c r="D714" s="420"/>
      <c r="E714" s="420"/>
      <c r="F714" s="421"/>
      <c r="G714" s="421"/>
      <c r="H714" s="420"/>
      <c r="I714" s="420"/>
      <c r="J714" s="420"/>
      <c r="K714" s="420"/>
      <c r="L714" s="420"/>
      <c r="M714" s="420"/>
      <c r="N714" s="420"/>
      <c r="O714" s="420"/>
      <c r="P714" s="420"/>
      <c r="Q714" s="420"/>
      <c r="R714" s="420"/>
      <c r="S714" s="420"/>
      <c r="T714" s="420"/>
      <c r="U714" s="420"/>
      <c r="V714" s="420"/>
      <c r="W714" s="420"/>
      <c r="X714" s="420"/>
      <c r="Y714" s="420"/>
      <c r="Z714" s="420"/>
      <c r="AA714" s="420"/>
      <c r="AB714" s="420"/>
      <c r="AC714" s="420"/>
    </row>
    <row r="715" spans="2:29">
      <c r="B715" s="420"/>
      <c r="C715" s="420"/>
      <c r="D715" s="420"/>
      <c r="E715" s="420"/>
      <c r="F715" s="421"/>
      <c r="G715" s="421"/>
      <c r="H715" s="420"/>
      <c r="I715" s="420"/>
      <c r="J715" s="420"/>
      <c r="K715" s="420"/>
      <c r="L715" s="420"/>
      <c r="M715" s="420"/>
      <c r="N715" s="420"/>
      <c r="O715" s="420"/>
      <c r="P715" s="420"/>
      <c r="Q715" s="420"/>
      <c r="R715" s="420"/>
      <c r="S715" s="420"/>
      <c r="T715" s="420"/>
      <c r="U715" s="420"/>
      <c r="V715" s="420"/>
      <c r="W715" s="420"/>
      <c r="X715" s="420"/>
      <c r="Y715" s="420"/>
      <c r="Z715" s="420"/>
      <c r="AA715" s="420"/>
      <c r="AB715" s="420"/>
      <c r="AC715" s="420"/>
    </row>
    <row r="716" spans="2:29">
      <c r="B716" s="420"/>
      <c r="C716" s="420"/>
      <c r="D716" s="420"/>
      <c r="E716" s="420"/>
      <c r="F716" s="421"/>
      <c r="G716" s="421"/>
      <c r="H716" s="420"/>
      <c r="I716" s="420"/>
      <c r="J716" s="420"/>
      <c r="K716" s="420"/>
      <c r="L716" s="420"/>
      <c r="M716" s="420"/>
      <c r="N716" s="420"/>
      <c r="O716" s="420"/>
      <c r="P716" s="420"/>
      <c r="Q716" s="420"/>
      <c r="R716" s="420"/>
      <c r="S716" s="420"/>
      <c r="T716" s="420"/>
      <c r="U716" s="420"/>
      <c r="V716" s="420"/>
      <c r="W716" s="420"/>
      <c r="X716" s="420"/>
      <c r="Y716" s="420"/>
      <c r="Z716" s="420"/>
      <c r="AA716" s="420"/>
      <c r="AB716" s="420"/>
      <c r="AC716" s="420"/>
    </row>
    <row r="717" spans="2:29">
      <c r="B717" s="420"/>
      <c r="C717" s="420"/>
      <c r="D717" s="420"/>
      <c r="E717" s="420"/>
      <c r="F717" s="421"/>
      <c r="G717" s="421"/>
      <c r="H717" s="420"/>
      <c r="I717" s="420"/>
      <c r="J717" s="420"/>
      <c r="K717" s="420"/>
      <c r="L717" s="420"/>
      <c r="M717" s="420"/>
      <c r="N717" s="420"/>
      <c r="O717" s="420"/>
      <c r="P717" s="420"/>
      <c r="Q717" s="420"/>
      <c r="R717" s="420"/>
      <c r="S717" s="420"/>
      <c r="T717" s="420"/>
      <c r="U717" s="420"/>
      <c r="V717" s="420"/>
      <c r="W717" s="420"/>
      <c r="X717" s="420"/>
      <c r="Y717" s="420"/>
      <c r="Z717" s="420"/>
      <c r="AA717" s="420"/>
      <c r="AB717" s="420"/>
      <c r="AC717" s="420"/>
    </row>
    <row r="718" spans="2:29">
      <c r="B718" s="420"/>
      <c r="C718" s="420"/>
      <c r="D718" s="420"/>
      <c r="E718" s="420"/>
      <c r="F718" s="421"/>
      <c r="G718" s="421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  <c r="R718" s="420"/>
      <c r="S718" s="420"/>
      <c r="T718" s="420"/>
      <c r="U718" s="420"/>
      <c r="V718" s="420"/>
      <c r="W718" s="420"/>
      <c r="X718" s="420"/>
      <c r="Y718" s="420"/>
      <c r="Z718" s="420"/>
      <c r="AA718" s="420"/>
      <c r="AB718" s="420"/>
      <c r="AC718" s="420"/>
    </row>
    <row r="719" spans="2:29">
      <c r="B719" s="420"/>
      <c r="C719" s="420"/>
      <c r="D719" s="420"/>
      <c r="E719" s="420"/>
      <c r="F719" s="421"/>
      <c r="G719" s="421"/>
      <c r="H719" s="420"/>
      <c r="I719" s="420"/>
      <c r="J719" s="420"/>
      <c r="K719" s="420"/>
      <c r="L719" s="420"/>
      <c r="M719" s="420"/>
      <c r="N719" s="420"/>
      <c r="O719" s="420"/>
      <c r="P719" s="420"/>
      <c r="Q719" s="420"/>
      <c r="R719" s="420"/>
      <c r="S719" s="420"/>
      <c r="T719" s="420"/>
      <c r="U719" s="420"/>
      <c r="V719" s="420"/>
      <c r="W719" s="420"/>
      <c r="X719" s="420"/>
      <c r="Y719" s="420"/>
      <c r="Z719" s="420"/>
      <c r="AA719" s="420"/>
      <c r="AB719" s="420"/>
      <c r="AC719" s="420"/>
    </row>
    <row r="720" spans="2:29">
      <c r="B720" s="420"/>
      <c r="C720" s="420"/>
      <c r="D720" s="420"/>
      <c r="E720" s="420"/>
      <c r="F720" s="421"/>
      <c r="G720" s="421"/>
      <c r="H720" s="420"/>
      <c r="I720" s="420"/>
      <c r="J720" s="420"/>
      <c r="K720" s="420"/>
      <c r="L720" s="420"/>
      <c r="M720" s="420"/>
      <c r="N720" s="420"/>
      <c r="O720" s="420"/>
      <c r="P720" s="420"/>
      <c r="Q720" s="420"/>
      <c r="R720" s="420"/>
      <c r="S720" s="420"/>
      <c r="T720" s="420"/>
      <c r="U720" s="420"/>
      <c r="V720" s="420"/>
      <c r="W720" s="420"/>
      <c r="X720" s="420"/>
      <c r="Y720" s="420"/>
      <c r="Z720" s="420"/>
      <c r="AA720" s="420"/>
      <c r="AB720" s="420"/>
      <c r="AC720" s="420"/>
    </row>
    <row r="721" spans="2:29">
      <c r="B721" s="420"/>
      <c r="C721" s="420"/>
      <c r="D721" s="420"/>
      <c r="E721" s="420"/>
      <c r="F721" s="421"/>
      <c r="G721" s="421"/>
      <c r="H721" s="420"/>
      <c r="I721" s="420"/>
      <c r="J721" s="420"/>
      <c r="K721" s="420"/>
      <c r="L721" s="420"/>
      <c r="M721" s="420"/>
      <c r="N721" s="420"/>
      <c r="O721" s="420"/>
      <c r="P721" s="420"/>
      <c r="Q721" s="420"/>
      <c r="R721" s="420"/>
      <c r="S721" s="420"/>
      <c r="T721" s="420"/>
      <c r="U721" s="420"/>
      <c r="V721" s="420"/>
      <c r="W721" s="420"/>
      <c r="X721" s="420"/>
      <c r="Y721" s="420"/>
      <c r="Z721" s="420"/>
      <c r="AA721" s="420"/>
      <c r="AB721" s="420"/>
      <c r="AC721" s="420"/>
    </row>
    <row r="722" spans="2:29">
      <c r="B722" s="420"/>
      <c r="C722" s="420"/>
      <c r="D722" s="420"/>
      <c r="E722" s="420"/>
      <c r="F722" s="421"/>
      <c r="G722" s="421"/>
      <c r="H722" s="420"/>
      <c r="I722" s="420"/>
      <c r="J722" s="420"/>
      <c r="K722" s="420"/>
      <c r="L722" s="420"/>
      <c r="M722" s="420"/>
      <c r="N722" s="420"/>
      <c r="O722" s="420"/>
      <c r="P722" s="420"/>
      <c r="Q722" s="420"/>
      <c r="R722" s="420"/>
      <c r="S722" s="420"/>
      <c r="T722" s="420"/>
      <c r="U722" s="420"/>
      <c r="V722" s="420"/>
      <c r="W722" s="420"/>
      <c r="X722" s="420"/>
      <c r="Y722" s="420"/>
      <c r="Z722" s="420"/>
      <c r="AA722" s="420"/>
      <c r="AB722" s="420"/>
      <c r="AC722" s="420"/>
    </row>
    <row r="723" spans="2:29">
      <c r="B723" s="420"/>
      <c r="C723" s="420"/>
      <c r="D723" s="420"/>
      <c r="E723" s="420"/>
      <c r="F723" s="421"/>
      <c r="G723" s="421"/>
      <c r="H723" s="420"/>
      <c r="I723" s="420"/>
      <c r="J723" s="420"/>
      <c r="K723" s="420"/>
      <c r="L723" s="420"/>
      <c r="M723" s="420"/>
      <c r="N723" s="420"/>
      <c r="O723" s="420"/>
      <c r="P723" s="420"/>
      <c r="Q723" s="420"/>
      <c r="R723" s="420"/>
      <c r="S723" s="420"/>
      <c r="T723" s="420"/>
      <c r="U723" s="420"/>
      <c r="V723" s="420"/>
      <c r="W723" s="420"/>
      <c r="X723" s="420"/>
      <c r="Y723" s="420"/>
      <c r="Z723" s="420"/>
      <c r="AA723" s="420"/>
      <c r="AB723" s="420"/>
      <c r="AC723" s="420"/>
    </row>
    <row r="724" spans="2:29">
      <c r="B724" s="420"/>
      <c r="C724" s="420"/>
      <c r="D724" s="420"/>
      <c r="E724" s="420"/>
      <c r="F724" s="421"/>
      <c r="G724" s="421"/>
      <c r="H724" s="420"/>
      <c r="I724" s="420"/>
      <c r="J724" s="420"/>
      <c r="K724" s="420"/>
      <c r="L724" s="420"/>
      <c r="M724" s="420"/>
      <c r="N724" s="420"/>
      <c r="O724" s="420"/>
      <c r="P724" s="420"/>
      <c r="Q724" s="420"/>
      <c r="R724" s="420"/>
      <c r="S724" s="420"/>
      <c r="T724" s="420"/>
      <c r="U724" s="420"/>
      <c r="V724" s="420"/>
      <c r="W724" s="420"/>
      <c r="X724" s="420"/>
      <c r="Y724" s="420"/>
      <c r="Z724" s="420"/>
      <c r="AA724" s="420"/>
      <c r="AB724" s="420"/>
      <c r="AC724" s="420"/>
    </row>
    <row r="725" spans="2:29">
      <c r="B725" s="420"/>
      <c r="C725" s="420"/>
      <c r="D725" s="420"/>
      <c r="E725" s="420"/>
      <c r="F725" s="421"/>
      <c r="G725" s="421"/>
      <c r="H725" s="420"/>
      <c r="I725" s="420"/>
      <c r="J725" s="420"/>
      <c r="K725" s="420"/>
      <c r="L725" s="420"/>
      <c r="M725" s="420"/>
      <c r="N725" s="420"/>
      <c r="O725" s="420"/>
      <c r="P725" s="420"/>
      <c r="Q725" s="420"/>
      <c r="R725" s="420"/>
      <c r="S725" s="420"/>
      <c r="T725" s="420"/>
      <c r="U725" s="420"/>
      <c r="V725" s="420"/>
      <c r="W725" s="420"/>
      <c r="X725" s="420"/>
      <c r="Y725" s="420"/>
      <c r="Z725" s="420"/>
      <c r="AA725" s="420"/>
      <c r="AB725" s="420"/>
      <c r="AC725" s="420"/>
    </row>
    <row r="726" spans="2:29">
      <c r="B726" s="420"/>
      <c r="C726" s="420"/>
      <c r="D726" s="420"/>
      <c r="E726" s="420"/>
      <c r="F726" s="421"/>
      <c r="G726" s="421"/>
      <c r="H726" s="420"/>
      <c r="I726" s="420"/>
      <c r="J726" s="420"/>
      <c r="K726" s="420"/>
      <c r="L726" s="420"/>
      <c r="M726" s="420"/>
      <c r="N726" s="420"/>
      <c r="O726" s="420"/>
      <c r="P726" s="420"/>
      <c r="Q726" s="420"/>
      <c r="R726" s="420"/>
      <c r="S726" s="420"/>
      <c r="T726" s="420"/>
      <c r="U726" s="420"/>
      <c r="V726" s="420"/>
      <c r="W726" s="420"/>
      <c r="X726" s="420"/>
      <c r="Y726" s="420"/>
      <c r="Z726" s="420"/>
      <c r="AA726" s="420"/>
      <c r="AB726" s="420"/>
      <c r="AC726" s="420"/>
    </row>
    <row r="727" spans="2:29">
      <c r="B727" s="420"/>
      <c r="C727" s="420"/>
      <c r="D727" s="420"/>
      <c r="E727" s="420"/>
      <c r="F727" s="421"/>
      <c r="G727" s="421"/>
      <c r="H727" s="420"/>
      <c r="I727" s="420"/>
      <c r="J727" s="420"/>
      <c r="K727" s="420"/>
      <c r="L727" s="420"/>
      <c r="M727" s="420"/>
      <c r="N727" s="420"/>
      <c r="O727" s="420"/>
      <c r="P727" s="420"/>
      <c r="Q727" s="420"/>
      <c r="R727" s="420"/>
      <c r="S727" s="420"/>
      <c r="T727" s="420"/>
      <c r="U727" s="420"/>
      <c r="V727" s="420"/>
      <c r="W727" s="420"/>
      <c r="X727" s="420"/>
      <c r="Y727" s="420"/>
      <c r="Z727" s="420"/>
      <c r="AA727" s="420"/>
      <c r="AB727" s="420"/>
      <c r="AC727" s="420"/>
    </row>
    <row r="728" spans="2:29">
      <c r="B728" s="420"/>
      <c r="C728" s="420"/>
      <c r="D728" s="420"/>
      <c r="E728" s="420"/>
      <c r="F728" s="421"/>
      <c r="G728" s="421"/>
      <c r="H728" s="420"/>
      <c r="I728" s="420"/>
      <c r="J728" s="420"/>
      <c r="K728" s="420"/>
      <c r="L728" s="420"/>
      <c r="M728" s="420"/>
      <c r="N728" s="420"/>
      <c r="O728" s="420"/>
      <c r="P728" s="420"/>
      <c r="Q728" s="420"/>
      <c r="R728" s="420"/>
      <c r="S728" s="420"/>
      <c r="T728" s="420"/>
      <c r="U728" s="420"/>
      <c r="V728" s="420"/>
      <c r="W728" s="420"/>
      <c r="X728" s="420"/>
      <c r="Y728" s="420"/>
      <c r="Z728" s="420"/>
      <c r="AA728" s="420"/>
      <c r="AB728" s="420"/>
      <c r="AC728" s="420"/>
    </row>
    <row r="729" spans="2:29">
      <c r="B729" s="420"/>
      <c r="C729" s="420"/>
      <c r="D729" s="420"/>
      <c r="E729" s="420"/>
      <c r="F729" s="421"/>
      <c r="G729" s="421"/>
      <c r="H729" s="420"/>
      <c r="I729" s="420"/>
      <c r="J729" s="420"/>
      <c r="K729" s="420"/>
      <c r="L729" s="420"/>
      <c r="M729" s="420"/>
      <c r="N729" s="420"/>
      <c r="O729" s="420"/>
      <c r="P729" s="420"/>
      <c r="Q729" s="420"/>
      <c r="R729" s="420"/>
      <c r="S729" s="420"/>
      <c r="T729" s="420"/>
      <c r="U729" s="420"/>
      <c r="V729" s="420"/>
      <c r="W729" s="420"/>
      <c r="X729" s="420"/>
      <c r="Y729" s="420"/>
      <c r="Z729" s="420"/>
      <c r="AA729" s="420"/>
      <c r="AB729" s="420"/>
      <c r="AC729" s="420"/>
    </row>
    <row r="730" spans="2:29">
      <c r="B730" s="420"/>
      <c r="C730" s="420"/>
      <c r="D730" s="420"/>
      <c r="E730" s="420"/>
      <c r="F730" s="421"/>
      <c r="G730" s="421"/>
      <c r="H730" s="420"/>
      <c r="I730" s="420"/>
      <c r="J730" s="420"/>
      <c r="K730" s="420"/>
      <c r="L730" s="420"/>
      <c r="M730" s="420"/>
      <c r="N730" s="420"/>
      <c r="O730" s="420"/>
      <c r="P730" s="420"/>
      <c r="Q730" s="420"/>
      <c r="R730" s="420"/>
      <c r="S730" s="420"/>
      <c r="T730" s="420"/>
      <c r="U730" s="420"/>
      <c r="V730" s="420"/>
      <c r="W730" s="420"/>
      <c r="X730" s="420"/>
      <c r="Y730" s="420"/>
      <c r="Z730" s="420"/>
      <c r="AA730" s="420"/>
      <c r="AB730" s="420"/>
      <c r="AC730" s="420"/>
    </row>
    <row r="731" spans="2:29">
      <c r="B731" s="420"/>
      <c r="C731" s="420"/>
      <c r="D731" s="420"/>
      <c r="E731" s="420"/>
      <c r="F731" s="421"/>
      <c r="G731" s="421"/>
      <c r="H731" s="420"/>
      <c r="I731" s="420"/>
      <c r="J731" s="420"/>
      <c r="K731" s="420"/>
      <c r="L731" s="420"/>
      <c r="M731" s="420"/>
      <c r="N731" s="420"/>
      <c r="O731" s="420"/>
      <c r="P731" s="420"/>
      <c r="Q731" s="420"/>
      <c r="R731" s="420"/>
      <c r="S731" s="420"/>
      <c r="T731" s="420"/>
      <c r="U731" s="420"/>
      <c r="V731" s="420"/>
      <c r="W731" s="420"/>
      <c r="X731" s="420"/>
      <c r="Y731" s="420"/>
      <c r="Z731" s="420"/>
      <c r="AA731" s="420"/>
      <c r="AB731" s="420"/>
      <c r="AC731" s="420"/>
    </row>
    <row r="732" spans="2:29">
      <c r="B732" s="420"/>
      <c r="C732" s="420"/>
      <c r="D732" s="420"/>
      <c r="E732" s="420"/>
      <c r="F732" s="421"/>
      <c r="G732" s="421"/>
      <c r="H732" s="420"/>
      <c r="I732" s="420"/>
      <c r="J732" s="420"/>
      <c r="K732" s="420"/>
      <c r="L732" s="420"/>
      <c r="M732" s="420"/>
      <c r="N732" s="420"/>
      <c r="O732" s="420"/>
      <c r="P732" s="420"/>
      <c r="Q732" s="420"/>
      <c r="R732" s="420"/>
      <c r="S732" s="420"/>
      <c r="T732" s="420"/>
      <c r="U732" s="420"/>
      <c r="V732" s="420"/>
      <c r="W732" s="420"/>
      <c r="X732" s="420"/>
      <c r="Y732" s="420"/>
      <c r="Z732" s="420"/>
      <c r="AA732" s="420"/>
      <c r="AB732" s="420"/>
      <c r="AC732" s="420"/>
    </row>
    <row r="733" spans="2:29">
      <c r="B733" s="420"/>
      <c r="C733" s="420"/>
      <c r="D733" s="420"/>
      <c r="E733" s="420"/>
      <c r="F733" s="421"/>
      <c r="G733" s="421"/>
      <c r="H733" s="420"/>
      <c r="I733" s="420"/>
      <c r="J733" s="420"/>
      <c r="K733" s="420"/>
      <c r="L733" s="420"/>
      <c r="M733" s="420"/>
      <c r="N733" s="420"/>
      <c r="O733" s="420"/>
      <c r="P733" s="420"/>
      <c r="Q733" s="420"/>
      <c r="R733" s="420"/>
      <c r="S733" s="420"/>
      <c r="T733" s="420"/>
      <c r="U733" s="420"/>
      <c r="V733" s="420"/>
      <c r="W733" s="420"/>
      <c r="X733" s="420"/>
      <c r="Y733" s="420"/>
      <c r="Z733" s="420"/>
      <c r="AA733" s="420"/>
      <c r="AB733" s="420"/>
      <c r="AC733" s="420"/>
    </row>
    <row r="734" spans="2:29">
      <c r="B734" s="420"/>
      <c r="C734" s="420"/>
      <c r="D734" s="420"/>
      <c r="E734" s="420"/>
      <c r="F734" s="421"/>
      <c r="G734" s="421"/>
      <c r="H734" s="420"/>
      <c r="I734" s="420"/>
      <c r="J734" s="420"/>
      <c r="K734" s="420"/>
      <c r="L734" s="420"/>
      <c r="M734" s="420"/>
      <c r="N734" s="420"/>
      <c r="O734" s="420"/>
      <c r="P734" s="420"/>
      <c r="Q734" s="420"/>
      <c r="R734" s="420"/>
      <c r="S734" s="420"/>
      <c r="T734" s="420"/>
      <c r="U734" s="420"/>
      <c r="V734" s="420"/>
      <c r="W734" s="420"/>
      <c r="X734" s="420"/>
      <c r="Y734" s="420"/>
      <c r="Z734" s="420"/>
      <c r="AA734" s="420"/>
      <c r="AB734" s="420"/>
      <c r="AC734" s="420"/>
    </row>
    <row r="735" spans="2:29">
      <c r="B735" s="420"/>
      <c r="C735" s="420"/>
      <c r="D735" s="420"/>
      <c r="E735" s="420"/>
      <c r="F735" s="421"/>
      <c r="G735" s="421"/>
      <c r="H735" s="420"/>
      <c r="I735" s="420"/>
      <c r="J735" s="420"/>
      <c r="K735" s="420"/>
      <c r="L735" s="420"/>
      <c r="M735" s="420"/>
      <c r="N735" s="420"/>
      <c r="O735" s="420"/>
      <c r="P735" s="420"/>
      <c r="Q735" s="420"/>
      <c r="R735" s="420"/>
      <c r="S735" s="420"/>
      <c r="T735" s="420"/>
      <c r="U735" s="420"/>
      <c r="V735" s="420"/>
      <c r="W735" s="420"/>
      <c r="X735" s="420"/>
      <c r="Y735" s="420"/>
      <c r="Z735" s="420"/>
      <c r="AA735" s="420"/>
      <c r="AB735" s="420"/>
      <c r="AC735" s="420"/>
    </row>
    <row r="736" spans="2:29">
      <c r="B736" s="420"/>
      <c r="C736" s="420"/>
      <c r="D736" s="420"/>
      <c r="E736" s="420"/>
      <c r="F736" s="421"/>
      <c r="G736" s="421"/>
      <c r="H736" s="420"/>
      <c r="I736" s="420"/>
      <c r="J736" s="420"/>
      <c r="K736" s="420"/>
      <c r="L736" s="420"/>
      <c r="M736" s="420"/>
      <c r="N736" s="420"/>
      <c r="O736" s="420"/>
      <c r="P736" s="420"/>
      <c r="Q736" s="420"/>
      <c r="R736" s="420"/>
      <c r="S736" s="420"/>
      <c r="T736" s="420"/>
      <c r="U736" s="420"/>
      <c r="V736" s="420"/>
      <c r="W736" s="420"/>
      <c r="X736" s="420"/>
      <c r="Y736" s="420"/>
      <c r="Z736" s="420"/>
      <c r="AA736" s="420"/>
      <c r="AB736" s="420"/>
      <c r="AC736" s="420"/>
    </row>
    <row r="737" spans="2:29">
      <c r="B737" s="420"/>
      <c r="C737" s="420"/>
      <c r="D737" s="420"/>
      <c r="E737" s="420"/>
      <c r="F737" s="421"/>
      <c r="G737" s="421"/>
      <c r="H737" s="420"/>
      <c r="I737" s="420"/>
      <c r="J737" s="420"/>
      <c r="K737" s="420"/>
      <c r="L737" s="420"/>
      <c r="M737" s="420"/>
      <c r="N737" s="420"/>
      <c r="O737" s="420"/>
      <c r="P737" s="420"/>
      <c r="Q737" s="420"/>
      <c r="R737" s="420"/>
      <c r="S737" s="420"/>
      <c r="T737" s="420"/>
      <c r="U737" s="420"/>
      <c r="V737" s="420"/>
      <c r="W737" s="420"/>
      <c r="X737" s="420"/>
      <c r="Y737" s="420"/>
      <c r="Z737" s="420"/>
      <c r="AA737" s="420"/>
      <c r="AB737" s="420"/>
      <c r="AC737" s="420"/>
    </row>
    <row r="738" spans="2:29">
      <c r="B738" s="420"/>
      <c r="C738" s="420"/>
      <c r="D738" s="420"/>
      <c r="E738" s="420"/>
      <c r="F738" s="421"/>
      <c r="G738" s="421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  <c r="R738" s="420"/>
      <c r="S738" s="420"/>
      <c r="T738" s="420"/>
      <c r="U738" s="420"/>
      <c r="V738" s="420"/>
      <c r="W738" s="420"/>
      <c r="X738" s="420"/>
      <c r="Y738" s="420"/>
      <c r="Z738" s="420"/>
      <c r="AA738" s="420"/>
      <c r="AB738" s="420"/>
      <c r="AC738" s="420"/>
    </row>
    <row r="739" spans="2:29">
      <c r="B739" s="420"/>
      <c r="C739" s="420"/>
      <c r="D739" s="420"/>
      <c r="E739" s="420"/>
      <c r="F739" s="421"/>
      <c r="G739" s="421"/>
      <c r="H739" s="420"/>
      <c r="I739" s="420"/>
      <c r="J739" s="420"/>
      <c r="K739" s="420"/>
      <c r="L739" s="420"/>
      <c r="M739" s="420"/>
      <c r="N739" s="420"/>
      <c r="O739" s="420"/>
      <c r="P739" s="420"/>
      <c r="Q739" s="420"/>
      <c r="R739" s="420"/>
      <c r="S739" s="420"/>
      <c r="T739" s="420"/>
      <c r="U739" s="420"/>
      <c r="V739" s="420"/>
      <c r="W739" s="420"/>
      <c r="X739" s="420"/>
      <c r="Y739" s="420"/>
      <c r="Z739" s="420"/>
      <c r="AA739" s="420"/>
      <c r="AB739" s="420"/>
      <c r="AC739" s="420"/>
    </row>
    <row r="740" spans="2:29">
      <c r="B740" s="420"/>
      <c r="C740" s="420"/>
      <c r="D740" s="420"/>
      <c r="E740" s="420"/>
      <c r="F740" s="421"/>
      <c r="G740" s="421"/>
      <c r="H740" s="420"/>
      <c r="I740" s="420"/>
      <c r="J740" s="420"/>
      <c r="K740" s="420"/>
      <c r="L740" s="420"/>
      <c r="M740" s="420"/>
      <c r="N740" s="420"/>
      <c r="O740" s="420"/>
      <c r="P740" s="420"/>
      <c r="Q740" s="420"/>
      <c r="R740" s="420"/>
      <c r="S740" s="420"/>
      <c r="T740" s="420"/>
      <c r="U740" s="420"/>
      <c r="V740" s="420"/>
      <c r="W740" s="420"/>
      <c r="X740" s="420"/>
      <c r="Y740" s="420"/>
      <c r="Z740" s="420"/>
      <c r="AA740" s="420"/>
      <c r="AB740" s="420"/>
      <c r="AC740" s="420"/>
    </row>
    <row r="741" spans="2:29">
      <c r="B741" s="420"/>
      <c r="C741" s="420"/>
      <c r="D741" s="420"/>
      <c r="E741" s="420"/>
      <c r="F741" s="421"/>
      <c r="G741" s="421"/>
      <c r="H741" s="420"/>
      <c r="I741" s="420"/>
      <c r="J741" s="420"/>
      <c r="K741" s="420"/>
      <c r="L741" s="420"/>
      <c r="M741" s="420"/>
      <c r="N741" s="420"/>
      <c r="O741" s="420"/>
      <c r="P741" s="420"/>
      <c r="Q741" s="420"/>
      <c r="R741" s="420"/>
      <c r="S741" s="420"/>
      <c r="T741" s="420"/>
      <c r="U741" s="420"/>
      <c r="V741" s="420"/>
      <c r="W741" s="420"/>
      <c r="X741" s="420"/>
      <c r="Y741" s="420"/>
      <c r="Z741" s="420"/>
      <c r="AA741" s="420"/>
      <c r="AB741" s="420"/>
      <c r="AC741" s="420"/>
    </row>
    <row r="742" spans="2:29">
      <c r="B742" s="420"/>
      <c r="C742" s="420"/>
      <c r="D742" s="420"/>
      <c r="E742" s="420"/>
      <c r="F742" s="421"/>
      <c r="G742" s="421"/>
      <c r="H742" s="420"/>
      <c r="I742" s="420"/>
      <c r="J742" s="420"/>
      <c r="K742" s="420"/>
      <c r="L742" s="420"/>
      <c r="M742" s="420"/>
      <c r="N742" s="420"/>
      <c r="O742" s="420"/>
      <c r="P742" s="420"/>
      <c r="Q742" s="420"/>
      <c r="R742" s="420"/>
      <c r="S742" s="420"/>
      <c r="T742" s="420"/>
      <c r="U742" s="420"/>
      <c r="V742" s="420"/>
      <c r="W742" s="420"/>
      <c r="X742" s="420"/>
      <c r="Y742" s="420"/>
      <c r="Z742" s="420"/>
      <c r="AA742" s="420"/>
      <c r="AB742" s="420"/>
      <c r="AC742" s="420"/>
    </row>
    <row r="743" spans="2:29">
      <c r="B743" s="420"/>
      <c r="C743" s="420"/>
      <c r="D743" s="420"/>
      <c r="E743" s="420"/>
      <c r="F743" s="421"/>
      <c r="G743" s="421"/>
      <c r="H743" s="420"/>
      <c r="I743" s="420"/>
      <c r="J743" s="420"/>
      <c r="K743" s="420"/>
      <c r="L743" s="420"/>
      <c r="M743" s="420"/>
      <c r="N743" s="420"/>
      <c r="O743" s="420"/>
      <c r="P743" s="420"/>
      <c r="Q743" s="420"/>
      <c r="R743" s="420"/>
      <c r="S743" s="420"/>
      <c r="T743" s="420"/>
      <c r="U743" s="420"/>
      <c r="V743" s="420"/>
      <c r="W743" s="420"/>
      <c r="X743" s="420"/>
      <c r="Y743" s="420"/>
      <c r="Z743" s="420"/>
      <c r="AA743" s="420"/>
      <c r="AB743" s="420"/>
      <c r="AC743" s="420"/>
    </row>
    <row r="744" spans="2:29">
      <c r="B744" s="420"/>
      <c r="C744" s="420"/>
      <c r="D744" s="420"/>
      <c r="E744" s="420"/>
      <c r="F744" s="421"/>
      <c r="G744" s="421"/>
      <c r="H744" s="420"/>
      <c r="I744" s="420"/>
      <c r="J744" s="420"/>
      <c r="K744" s="420"/>
      <c r="L744" s="420"/>
      <c r="M744" s="420"/>
      <c r="N744" s="420"/>
      <c r="O744" s="420"/>
      <c r="P744" s="420"/>
      <c r="Q744" s="420"/>
      <c r="R744" s="420"/>
      <c r="S744" s="420"/>
      <c r="T744" s="420"/>
      <c r="U744" s="420"/>
      <c r="V744" s="420"/>
      <c r="W744" s="420"/>
      <c r="X744" s="420"/>
      <c r="Y744" s="420"/>
      <c r="Z744" s="420"/>
      <c r="AA744" s="420"/>
      <c r="AB744" s="420"/>
      <c r="AC744" s="420"/>
    </row>
    <row r="745" spans="2:29">
      <c r="B745" s="420"/>
      <c r="C745" s="420"/>
      <c r="D745" s="420"/>
      <c r="E745" s="420"/>
      <c r="F745" s="421"/>
      <c r="G745" s="421"/>
      <c r="H745" s="420"/>
      <c r="I745" s="420"/>
      <c r="J745" s="420"/>
      <c r="K745" s="420"/>
      <c r="L745" s="420"/>
      <c r="M745" s="420"/>
      <c r="N745" s="420"/>
      <c r="O745" s="420"/>
      <c r="P745" s="420"/>
      <c r="Q745" s="420"/>
      <c r="R745" s="420"/>
      <c r="S745" s="420"/>
      <c r="T745" s="420"/>
      <c r="U745" s="420"/>
      <c r="V745" s="420"/>
      <c r="W745" s="420"/>
      <c r="X745" s="420"/>
      <c r="Y745" s="420"/>
      <c r="Z745" s="420"/>
      <c r="AA745" s="420"/>
      <c r="AB745" s="420"/>
      <c r="AC745" s="420"/>
    </row>
    <row r="746" spans="2:29">
      <c r="B746" s="420"/>
      <c r="C746" s="420"/>
      <c r="D746" s="420"/>
      <c r="E746" s="420"/>
      <c r="F746" s="421"/>
      <c r="G746" s="421"/>
      <c r="H746" s="420"/>
      <c r="I746" s="420"/>
      <c r="J746" s="420"/>
      <c r="K746" s="420"/>
      <c r="L746" s="420"/>
      <c r="M746" s="420"/>
      <c r="N746" s="420"/>
      <c r="O746" s="420"/>
      <c r="P746" s="420"/>
      <c r="Q746" s="420"/>
      <c r="R746" s="420"/>
      <c r="S746" s="420"/>
      <c r="T746" s="420"/>
      <c r="U746" s="420"/>
      <c r="V746" s="420"/>
      <c r="W746" s="420"/>
      <c r="X746" s="420"/>
      <c r="Y746" s="420"/>
      <c r="Z746" s="420"/>
      <c r="AA746" s="420"/>
      <c r="AB746" s="420"/>
      <c r="AC746" s="420"/>
    </row>
    <row r="747" spans="2:29">
      <c r="B747" s="420"/>
      <c r="C747" s="420"/>
      <c r="D747" s="420"/>
      <c r="E747" s="420"/>
      <c r="F747" s="421"/>
      <c r="G747" s="421"/>
      <c r="H747" s="420"/>
      <c r="I747" s="420"/>
      <c r="J747" s="420"/>
      <c r="K747" s="420"/>
      <c r="L747" s="420"/>
      <c r="M747" s="420"/>
      <c r="N747" s="420"/>
      <c r="O747" s="420"/>
      <c r="P747" s="420"/>
      <c r="Q747" s="420"/>
      <c r="R747" s="420"/>
      <c r="S747" s="420"/>
      <c r="T747" s="420"/>
      <c r="U747" s="420"/>
      <c r="V747" s="420"/>
      <c r="W747" s="420"/>
      <c r="X747" s="420"/>
      <c r="Y747" s="420"/>
      <c r="Z747" s="420"/>
      <c r="AA747" s="420"/>
      <c r="AB747" s="420"/>
      <c r="AC747" s="420"/>
    </row>
    <row r="748" spans="2:29">
      <c r="B748" s="420"/>
      <c r="C748" s="420"/>
      <c r="D748" s="420"/>
      <c r="E748" s="420"/>
      <c r="F748" s="421"/>
      <c r="G748" s="421"/>
      <c r="H748" s="420"/>
      <c r="I748" s="420"/>
      <c r="J748" s="420"/>
      <c r="K748" s="420"/>
      <c r="L748" s="420"/>
      <c r="M748" s="420"/>
      <c r="N748" s="420"/>
      <c r="O748" s="420"/>
      <c r="P748" s="420"/>
      <c r="Q748" s="420"/>
      <c r="R748" s="420"/>
      <c r="S748" s="420"/>
      <c r="T748" s="420"/>
      <c r="U748" s="420"/>
      <c r="V748" s="420"/>
      <c r="W748" s="420"/>
      <c r="X748" s="420"/>
      <c r="Y748" s="420"/>
      <c r="Z748" s="420"/>
      <c r="AA748" s="420"/>
      <c r="AB748" s="420"/>
      <c r="AC748" s="420"/>
    </row>
    <row r="749" spans="2:29">
      <c r="B749" s="420"/>
      <c r="C749" s="420"/>
      <c r="D749" s="420"/>
      <c r="E749" s="420"/>
      <c r="F749" s="421"/>
      <c r="G749" s="421"/>
      <c r="H749" s="420"/>
      <c r="I749" s="420"/>
      <c r="J749" s="420"/>
      <c r="K749" s="420"/>
      <c r="L749" s="420"/>
      <c r="M749" s="420"/>
      <c r="N749" s="420"/>
      <c r="O749" s="420"/>
      <c r="P749" s="420"/>
      <c r="Q749" s="420"/>
      <c r="R749" s="420"/>
      <c r="S749" s="420"/>
      <c r="T749" s="420"/>
      <c r="U749" s="420"/>
      <c r="V749" s="420"/>
      <c r="W749" s="420"/>
      <c r="X749" s="420"/>
      <c r="Y749" s="420"/>
      <c r="Z749" s="420"/>
      <c r="AA749" s="420"/>
      <c r="AB749" s="420"/>
      <c r="AC749" s="420"/>
    </row>
    <row r="750" spans="2:29">
      <c r="B750" s="420"/>
      <c r="C750" s="420"/>
      <c r="D750" s="420"/>
      <c r="E750" s="420"/>
      <c r="F750" s="421"/>
      <c r="G750" s="421"/>
      <c r="H750" s="420"/>
      <c r="I750" s="420"/>
      <c r="J750" s="420"/>
      <c r="K750" s="420"/>
      <c r="L750" s="420"/>
      <c r="M750" s="420"/>
      <c r="N750" s="420"/>
      <c r="O750" s="420"/>
      <c r="P750" s="420"/>
      <c r="Q750" s="420"/>
      <c r="R750" s="420"/>
      <c r="S750" s="420"/>
      <c r="T750" s="420"/>
      <c r="U750" s="420"/>
      <c r="V750" s="420"/>
      <c r="W750" s="420"/>
      <c r="X750" s="420"/>
      <c r="Y750" s="420"/>
      <c r="Z750" s="420"/>
      <c r="AA750" s="420"/>
      <c r="AB750" s="420"/>
      <c r="AC750" s="420"/>
    </row>
    <row r="751" spans="2:29">
      <c r="B751" s="420"/>
      <c r="C751" s="420"/>
      <c r="D751" s="420"/>
      <c r="E751" s="420"/>
      <c r="F751" s="421"/>
      <c r="G751" s="421"/>
      <c r="H751" s="420"/>
      <c r="I751" s="420"/>
      <c r="J751" s="420"/>
      <c r="K751" s="420"/>
      <c r="L751" s="420"/>
      <c r="M751" s="420"/>
      <c r="N751" s="420"/>
      <c r="O751" s="420"/>
      <c r="P751" s="420"/>
      <c r="Q751" s="420"/>
      <c r="R751" s="420"/>
      <c r="S751" s="420"/>
      <c r="T751" s="420"/>
      <c r="U751" s="420"/>
      <c r="V751" s="420"/>
      <c r="W751" s="420"/>
      <c r="X751" s="420"/>
      <c r="Y751" s="420"/>
      <c r="Z751" s="420"/>
      <c r="AA751" s="420"/>
      <c r="AB751" s="420"/>
      <c r="AC751" s="420"/>
    </row>
    <row r="752" spans="2:29">
      <c r="B752" s="420"/>
      <c r="C752" s="420"/>
      <c r="D752" s="420"/>
      <c r="E752" s="420"/>
      <c r="F752" s="421"/>
      <c r="G752" s="421"/>
      <c r="H752" s="420"/>
      <c r="I752" s="420"/>
      <c r="J752" s="420"/>
      <c r="K752" s="420"/>
      <c r="L752" s="420"/>
      <c r="M752" s="420"/>
      <c r="N752" s="420"/>
      <c r="O752" s="420"/>
      <c r="P752" s="420"/>
      <c r="Q752" s="420"/>
      <c r="R752" s="420"/>
      <c r="S752" s="420"/>
      <c r="T752" s="420"/>
      <c r="U752" s="420"/>
      <c r="V752" s="420"/>
      <c r="W752" s="420"/>
      <c r="X752" s="420"/>
      <c r="Y752" s="420"/>
      <c r="Z752" s="420"/>
      <c r="AA752" s="420"/>
      <c r="AB752" s="420"/>
      <c r="AC752" s="420"/>
    </row>
    <row r="753" spans="2:29">
      <c r="B753" s="420"/>
      <c r="C753" s="420"/>
      <c r="D753" s="420"/>
      <c r="E753" s="420"/>
      <c r="F753" s="421"/>
      <c r="G753" s="421"/>
      <c r="H753" s="420"/>
      <c r="I753" s="420"/>
      <c r="J753" s="420"/>
      <c r="K753" s="420"/>
      <c r="L753" s="420"/>
      <c r="M753" s="420"/>
      <c r="N753" s="420"/>
      <c r="O753" s="420"/>
      <c r="P753" s="420"/>
      <c r="Q753" s="420"/>
      <c r="R753" s="420"/>
      <c r="S753" s="420"/>
      <c r="T753" s="420"/>
      <c r="U753" s="420"/>
      <c r="V753" s="420"/>
      <c r="W753" s="420"/>
      <c r="X753" s="420"/>
      <c r="Y753" s="420"/>
      <c r="Z753" s="420"/>
      <c r="AA753" s="420"/>
      <c r="AB753" s="420"/>
      <c r="AC753" s="420"/>
    </row>
    <row r="754" spans="2:29">
      <c r="B754" s="420"/>
      <c r="C754" s="420"/>
      <c r="D754" s="420"/>
      <c r="E754" s="420"/>
      <c r="F754" s="421"/>
      <c r="G754" s="421"/>
      <c r="H754" s="420"/>
      <c r="I754" s="420"/>
      <c r="J754" s="420"/>
      <c r="K754" s="420"/>
      <c r="L754" s="420"/>
      <c r="M754" s="420"/>
      <c r="N754" s="420"/>
      <c r="O754" s="420"/>
      <c r="P754" s="420"/>
      <c r="Q754" s="420"/>
      <c r="R754" s="420"/>
      <c r="S754" s="420"/>
      <c r="T754" s="420"/>
      <c r="U754" s="420"/>
      <c r="V754" s="420"/>
      <c r="W754" s="420"/>
      <c r="X754" s="420"/>
      <c r="Y754" s="420"/>
      <c r="Z754" s="420"/>
      <c r="AA754" s="420"/>
      <c r="AB754" s="420"/>
      <c r="AC754" s="420"/>
    </row>
    <row r="755" spans="2:29">
      <c r="B755" s="420"/>
      <c r="C755" s="420"/>
      <c r="D755" s="420"/>
      <c r="E755" s="420"/>
      <c r="F755" s="421"/>
      <c r="G755" s="421"/>
      <c r="H755" s="420"/>
      <c r="I755" s="420"/>
      <c r="J755" s="420"/>
      <c r="K755" s="420"/>
      <c r="L755" s="420"/>
      <c r="M755" s="420"/>
      <c r="N755" s="420"/>
      <c r="O755" s="420"/>
      <c r="P755" s="420"/>
      <c r="Q755" s="420"/>
      <c r="R755" s="420"/>
      <c r="S755" s="420"/>
      <c r="T755" s="420"/>
      <c r="U755" s="420"/>
      <c r="V755" s="420"/>
      <c r="W755" s="420"/>
      <c r="X755" s="420"/>
      <c r="Y755" s="420"/>
      <c r="Z755" s="420"/>
      <c r="AA755" s="420"/>
      <c r="AB755" s="420"/>
      <c r="AC755" s="420"/>
    </row>
    <row r="756" spans="2:29">
      <c r="B756" s="420"/>
      <c r="C756" s="420"/>
      <c r="D756" s="420"/>
      <c r="E756" s="420"/>
      <c r="F756" s="421"/>
      <c r="G756" s="421"/>
      <c r="H756" s="420"/>
      <c r="I756" s="420"/>
      <c r="J756" s="420"/>
      <c r="K756" s="420"/>
      <c r="L756" s="420"/>
      <c r="M756" s="420"/>
      <c r="N756" s="420"/>
      <c r="O756" s="420"/>
      <c r="P756" s="420"/>
      <c r="Q756" s="420"/>
      <c r="R756" s="420"/>
      <c r="S756" s="420"/>
      <c r="T756" s="420"/>
      <c r="U756" s="420"/>
      <c r="V756" s="420"/>
      <c r="W756" s="420"/>
      <c r="X756" s="420"/>
      <c r="Y756" s="420"/>
      <c r="Z756" s="420"/>
      <c r="AA756" s="420"/>
      <c r="AB756" s="420"/>
      <c r="AC756" s="420"/>
    </row>
    <row r="757" spans="2:29">
      <c r="B757" s="420"/>
      <c r="C757" s="420"/>
      <c r="D757" s="420"/>
      <c r="E757" s="420"/>
      <c r="F757" s="421"/>
      <c r="G757" s="421"/>
      <c r="H757" s="420"/>
      <c r="I757" s="420"/>
      <c r="J757" s="420"/>
      <c r="K757" s="420"/>
      <c r="L757" s="420"/>
      <c r="M757" s="420"/>
      <c r="N757" s="420"/>
      <c r="O757" s="420"/>
      <c r="P757" s="420"/>
      <c r="Q757" s="420"/>
      <c r="R757" s="420"/>
      <c r="S757" s="420"/>
      <c r="T757" s="420"/>
      <c r="U757" s="420"/>
      <c r="V757" s="420"/>
      <c r="W757" s="420"/>
      <c r="X757" s="420"/>
      <c r="Y757" s="420"/>
      <c r="Z757" s="420"/>
      <c r="AA757" s="420"/>
      <c r="AB757" s="420"/>
      <c r="AC757" s="420"/>
    </row>
    <row r="758" spans="2:29">
      <c r="B758" s="420"/>
      <c r="C758" s="420"/>
      <c r="D758" s="420"/>
      <c r="E758" s="420"/>
      <c r="F758" s="421"/>
      <c r="G758" s="421"/>
      <c r="H758" s="420"/>
      <c r="I758" s="420"/>
      <c r="J758" s="420"/>
      <c r="K758" s="420"/>
      <c r="L758" s="420"/>
      <c r="M758" s="420"/>
      <c r="N758" s="420"/>
      <c r="O758" s="420"/>
      <c r="P758" s="420"/>
      <c r="Q758" s="420"/>
      <c r="R758" s="420"/>
      <c r="S758" s="420"/>
      <c r="T758" s="420"/>
      <c r="U758" s="420"/>
      <c r="V758" s="420"/>
      <c r="W758" s="420"/>
      <c r="X758" s="420"/>
      <c r="Y758" s="420"/>
      <c r="Z758" s="420"/>
      <c r="AA758" s="420"/>
      <c r="AB758" s="420"/>
      <c r="AC758" s="420"/>
    </row>
    <row r="759" spans="2:29">
      <c r="B759" s="420"/>
      <c r="C759" s="420"/>
      <c r="D759" s="420"/>
      <c r="E759" s="420"/>
      <c r="F759" s="421"/>
      <c r="G759" s="421"/>
      <c r="H759" s="420"/>
      <c r="I759" s="420"/>
      <c r="J759" s="420"/>
      <c r="K759" s="420"/>
      <c r="L759" s="420"/>
      <c r="M759" s="420"/>
      <c r="N759" s="420"/>
      <c r="O759" s="420"/>
      <c r="P759" s="420"/>
      <c r="Q759" s="420"/>
      <c r="R759" s="420"/>
      <c r="S759" s="420"/>
      <c r="T759" s="420"/>
      <c r="U759" s="420"/>
      <c r="V759" s="420"/>
      <c r="W759" s="420"/>
      <c r="X759" s="420"/>
      <c r="Y759" s="420"/>
      <c r="Z759" s="420"/>
      <c r="AA759" s="420"/>
      <c r="AB759" s="420"/>
      <c r="AC759" s="420"/>
    </row>
    <row r="760" spans="2:29">
      <c r="B760" s="420"/>
      <c r="C760" s="420"/>
      <c r="D760" s="420"/>
      <c r="E760" s="420"/>
      <c r="F760" s="421"/>
      <c r="G760" s="421"/>
      <c r="H760" s="420"/>
      <c r="I760" s="420"/>
      <c r="J760" s="420"/>
      <c r="K760" s="420"/>
      <c r="L760" s="420"/>
      <c r="M760" s="420"/>
      <c r="N760" s="420"/>
      <c r="O760" s="420"/>
      <c r="P760" s="420"/>
      <c r="Q760" s="420"/>
      <c r="R760" s="420"/>
      <c r="S760" s="420"/>
      <c r="T760" s="420"/>
      <c r="U760" s="420"/>
      <c r="V760" s="420"/>
      <c r="W760" s="420"/>
      <c r="X760" s="420"/>
      <c r="Y760" s="420"/>
      <c r="Z760" s="420"/>
      <c r="AA760" s="420"/>
      <c r="AB760" s="420"/>
      <c r="AC760" s="420"/>
    </row>
    <row r="761" spans="2:29">
      <c r="B761" s="420"/>
      <c r="C761" s="420"/>
      <c r="D761" s="420"/>
      <c r="E761" s="420"/>
      <c r="F761" s="421"/>
      <c r="G761" s="421"/>
      <c r="H761" s="420"/>
      <c r="I761" s="420"/>
      <c r="J761" s="420"/>
      <c r="K761" s="420"/>
      <c r="L761" s="420"/>
      <c r="M761" s="420"/>
      <c r="N761" s="420"/>
      <c r="O761" s="420"/>
      <c r="P761" s="420"/>
      <c r="Q761" s="420"/>
      <c r="R761" s="420"/>
      <c r="S761" s="420"/>
      <c r="T761" s="420"/>
      <c r="U761" s="420"/>
      <c r="V761" s="420"/>
      <c r="W761" s="420"/>
      <c r="X761" s="420"/>
      <c r="Y761" s="420"/>
      <c r="Z761" s="420"/>
      <c r="AA761" s="420"/>
      <c r="AB761" s="420"/>
      <c r="AC761" s="420"/>
    </row>
    <row r="762" spans="2:29">
      <c r="B762" s="420"/>
      <c r="C762" s="420"/>
      <c r="D762" s="420"/>
      <c r="E762" s="420"/>
      <c r="F762" s="421"/>
      <c r="G762" s="421"/>
      <c r="H762" s="420"/>
      <c r="I762" s="420"/>
      <c r="J762" s="420"/>
      <c r="K762" s="420"/>
      <c r="L762" s="420"/>
      <c r="M762" s="420"/>
      <c r="N762" s="420"/>
      <c r="O762" s="420"/>
      <c r="P762" s="420"/>
      <c r="Q762" s="420"/>
      <c r="R762" s="420"/>
      <c r="S762" s="420"/>
      <c r="T762" s="420"/>
      <c r="U762" s="420"/>
      <c r="V762" s="420"/>
      <c r="W762" s="420"/>
      <c r="X762" s="420"/>
      <c r="Y762" s="420"/>
      <c r="Z762" s="420"/>
      <c r="AA762" s="420"/>
      <c r="AB762" s="420"/>
      <c r="AC762" s="420"/>
    </row>
    <row r="763" spans="2:29">
      <c r="B763" s="420"/>
      <c r="C763" s="420"/>
      <c r="D763" s="420"/>
      <c r="E763" s="420"/>
      <c r="F763" s="421"/>
      <c r="G763" s="421"/>
      <c r="H763" s="420"/>
      <c r="I763" s="420"/>
      <c r="J763" s="420"/>
      <c r="K763" s="420"/>
      <c r="L763" s="420"/>
      <c r="M763" s="420"/>
      <c r="N763" s="420"/>
      <c r="O763" s="420"/>
      <c r="P763" s="420"/>
      <c r="Q763" s="420"/>
      <c r="R763" s="420"/>
      <c r="S763" s="420"/>
      <c r="T763" s="420"/>
      <c r="U763" s="420"/>
      <c r="V763" s="420"/>
      <c r="W763" s="420"/>
      <c r="X763" s="420"/>
      <c r="Y763" s="420"/>
      <c r="Z763" s="420"/>
      <c r="AA763" s="420"/>
      <c r="AB763" s="420"/>
      <c r="AC763" s="420"/>
    </row>
    <row r="764" spans="2:29">
      <c r="B764" s="420"/>
      <c r="C764" s="420"/>
      <c r="D764" s="420"/>
      <c r="E764" s="420"/>
      <c r="F764" s="421"/>
      <c r="G764" s="421"/>
      <c r="H764" s="420"/>
      <c r="I764" s="420"/>
      <c r="J764" s="420"/>
      <c r="K764" s="420"/>
      <c r="L764" s="420"/>
      <c r="M764" s="420"/>
      <c r="N764" s="420"/>
      <c r="O764" s="420"/>
      <c r="P764" s="420"/>
      <c r="Q764" s="420"/>
      <c r="R764" s="420"/>
      <c r="S764" s="420"/>
      <c r="T764" s="420"/>
      <c r="U764" s="420"/>
      <c r="V764" s="420"/>
      <c r="W764" s="420"/>
      <c r="X764" s="420"/>
      <c r="Y764" s="420"/>
      <c r="Z764" s="420"/>
      <c r="AA764" s="420"/>
      <c r="AB764" s="420"/>
      <c r="AC764" s="420"/>
    </row>
    <row r="765" spans="2:29">
      <c r="B765" s="420"/>
      <c r="C765" s="420"/>
      <c r="D765" s="420"/>
      <c r="E765" s="420"/>
      <c r="F765" s="421"/>
      <c r="G765" s="421"/>
      <c r="H765" s="420"/>
      <c r="I765" s="420"/>
      <c r="J765" s="420"/>
      <c r="K765" s="420"/>
      <c r="L765" s="420"/>
      <c r="M765" s="420"/>
      <c r="N765" s="420"/>
      <c r="O765" s="420"/>
      <c r="P765" s="420"/>
      <c r="Q765" s="420"/>
      <c r="R765" s="420"/>
      <c r="S765" s="420"/>
      <c r="T765" s="420"/>
      <c r="U765" s="420"/>
      <c r="V765" s="420"/>
      <c r="W765" s="420"/>
      <c r="X765" s="420"/>
      <c r="Y765" s="420"/>
      <c r="Z765" s="420"/>
      <c r="AA765" s="420"/>
      <c r="AB765" s="420"/>
      <c r="AC765" s="420"/>
    </row>
    <row r="766" spans="2:29">
      <c r="B766" s="420"/>
      <c r="C766" s="420"/>
      <c r="D766" s="420"/>
      <c r="E766" s="420"/>
      <c r="F766" s="421"/>
      <c r="G766" s="421"/>
      <c r="H766" s="420"/>
      <c r="I766" s="420"/>
      <c r="J766" s="420"/>
      <c r="K766" s="420"/>
      <c r="L766" s="420"/>
      <c r="M766" s="420"/>
      <c r="N766" s="420"/>
      <c r="O766" s="420"/>
      <c r="P766" s="420"/>
      <c r="Q766" s="420"/>
      <c r="R766" s="420"/>
      <c r="S766" s="420"/>
      <c r="T766" s="420"/>
      <c r="U766" s="420"/>
      <c r="V766" s="420"/>
      <c r="W766" s="420"/>
      <c r="X766" s="420"/>
      <c r="Y766" s="420"/>
      <c r="Z766" s="420"/>
      <c r="AA766" s="420"/>
      <c r="AB766" s="420"/>
      <c r="AC766" s="420"/>
    </row>
    <row r="767" spans="2:29">
      <c r="B767" s="420"/>
      <c r="C767" s="420"/>
      <c r="D767" s="420"/>
      <c r="E767" s="420"/>
      <c r="F767" s="421"/>
      <c r="G767" s="421"/>
      <c r="H767" s="420"/>
      <c r="I767" s="420"/>
      <c r="J767" s="420"/>
      <c r="K767" s="420"/>
      <c r="L767" s="420"/>
      <c r="M767" s="420"/>
      <c r="N767" s="420"/>
      <c r="O767" s="420"/>
      <c r="P767" s="420"/>
      <c r="Q767" s="420"/>
      <c r="R767" s="420"/>
      <c r="S767" s="420"/>
      <c r="T767" s="420"/>
      <c r="U767" s="420"/>
      <c r="V767" s="420"/>
      <c r="W767" s="420"/>
      <c r="X767" s="420"/>
      <c r="Y767" s="420"/>
      <c r="Z767" s="420"/>
      <c r="AA767" s="420"/>
      <c r="AB767" s="420"/>
      <c r="AC767" s="420"/>
    </row>
    <row r="768" spans="2:29">
      <c r="B768" s="420"/>
      <c r="C768" s="420"/>
      <c r="D768" s="420"/>
      <c r="E768" s="420"/>
      <c r="F768" s="421"/>
      <c r="G768" s="421"/>
      <c r="H768" s="420"/>
      <c r="I768" s="420"/>
      <c r="J768" s="420"/>
      <c r="K768" s="420"/>
      <c r="L768" s="420"/>
      <c r="M768" s="420"/>
      <c r="N768" s="420"/>
      <c r="O768" s="420"/>
      <c r="P768" s="420"/>
      <c r="Q768" s="420"/>
      <c r="R768" s="420"/>
      <c r="S768" s="420"/>
      <c r="T768" s="420"/>
      <c r="U768" s="420"/>
      <c r="V768" s="420"/>
      <c r="W768" s="420"/>
      <c r="X768" s="420"/>
      <c r="Y768" s="420"/>
      <c r="Z768" s="420"/>
      <c r="AA768" s="420"/>
      <c r="AB768" s="420"/>
      <c r="AC768" s="420"/>
    </row>
    <row r="769" spans="2:29">
      <c r="B769" s="420"/>
      <c r="C769" s="420"/>
      <c r="D769" s="420"/>
      <c r="E769" s="420"/>
      <c r="F769" s="421"/>
      <c r="G769" s="421"/>
      <c r="H769" s="420"/>
      <c r="I769" s="420"/>
      <c r="J769" s="420"/>
      <c r="K769" s="420"/>
      <c r="L769" s="420"/>
      <c r="M769" s="420"/>
      <c r="N769" s="420"/>
      <c r="O769" s="420"/>
      <c r="P769" s="420"/>
      <c r="Q769" s="420"/>
      <c r="R769" s="420"/>
      <c r="S769" s="420"/>
      <c r="T769" s="420"/>
      <c r="U769" s="420"/>
      <c r="V769" s="420"/>
      <c r="W769" s="420"/>
      <c r="X769" s="420"/>
      <c r="Y769" s="420"/>
      <c r="Z769" s="420"/>
      <c r="AA769" s="420"/>
      <c r="AB769" s="420"/>
      <c r="AC769" s="420"/>
    </row>
    <row r="770" spans="2:29">
      <c r="B770" s="420"/>
      <c r="C770" s="420"/>
      <c r="D770" s="420"/>
      <c r="E770" s="420"/>
      <c r="F770" s="421"/>
      <c r="G770" s="421"/>
      <c r="H770" s="420"/>
      <c r="I770" s="420"/>
      <c r="J770" s="420"/>
      <c r="K770" s="420"/>
      <c r="L770" s="420"/>
      <c r="M770" s="420"/>
      <c r="N770" s="420"/>
      <c r="O770" s="420"/>
      <c r="P770" s="420"/>
      <c r="Q770" s="420"/>
      <c r="R770" s="420"/>
      <c r="S770" s="420"/>
      <c r="T770" s="420"/>
      <c r="U770" s="420"/>
      <c r="V770" s="420"/>
      <c r="W770" s="420"/>
      <c r="X770" s="420"/>
      <c r="Y770" s="420"/>
      <c r="Z770" s="420"/>
      <c r="AA770" s="420"/>
      <c r="AB770" s="420"/>
      <c r="AC770" s="420"/>
    </row>
    <row r="771" spans="2:29">
      <c r="B771" s="420"/>
      <c r="C771" s="420"/>
      <c r="D771" s="420"/>
      <c r="E771" s="420"/>
      <c r="F771" s="421"/>
      <c r="G771" s="421"/>
      <c r="H771" s="420"/>
      <c r="I771" s="420"/>
      <c r="J771" s="420"/>
      <c r="K771" s="420"/>
      <c r="L771" s="420"/>
      <c r="M771" s="420"/>
      <c r="N771" s="420"/>
      <c r="O771" s="420"/>
      <c r="P771" s="420"/>
      <c r="Q771" s="420"/>
      <c r="R771" s="420"/>
      <c r="S771" s="420"/>
      <c r="T771" s="420"/>
      <c r="U771" s="420"/>
      <c r="V771" s="420"/>
      <c r="W771" s="420"/>
      <c r="X771" s="420"/>
      <c r="Y771" s="420"/>
      <c r="Z771" s="420"/>
      <c r="AA771" s="420"/>
      <c r="AB771" s="420"/>
      <c r="AC771" s="420"/>
    </row>
    <row r="772" spans="2:29">
      <c r="B772" s="420"/>
      <c r="C772" s="420"/>
      <c r="D772" s="420"/>
      <c r="E772" s="420"/>
      <c r="F772" s="421"/>
      <c r="G772" s="421"/>
      <c r="H772" s="420"/>
      <c r="I772" s="420"/>
      <c r="J772" s="420"/>
      <c r="K772" s="420"/>
      <c r="L772" s="420"/>
      <c r="M772" s="420"/>
      <c r="N772" s="420"/>
      <c r="O772" s="420"/>
      <c r="P772" s="420"/>
      <c r="Q772" s="420"/>
      <c r="R772" s="420"/>
      <c r="S772" s="420"/>
      <c r="T772" s="420"/>
      <c r="U772" s="420"/>
      <c r="V772" s="420"/>
      <c r="W772" s="420"/>
      <c r="X772" s="420"/>
      <c r="Y772" s="420"/>
      <c r="Z772" s="420"/>
      <c r="AA772" s="420"/>
      <c r="AB772" s="420"/>
      <c r="AC772" s="420"/>
    </row>
    <row r="773" spans="2:29">
      <c r="B773" s="420"/>
      <c r="C773" s="420"/>
      <c r="D773" s="420"/>
      <c r="E773" s="420"/>
      <c r="F773" s="421"/>
      <c r="G773" s="421"/>
      <c r="H773" s="420"/>
      <c r="I773" s="420"/>
      <c r="J773" s="420"/>
      <c r="K773" s="420"/>
      <c r="L773" s="420"/>
      <c r="M773" s="420"/>
      <c r="N773" s="420"/>
      <c r="O773" s="420"/>
      <c r="P773" s="420"/>
      <c r="Q773" s="420"/>
      <c r="R773" s="420"/>
      <c r="S773" s="420"/>
      <c r="T773" s="420"/>
      <c r="U773" s="420"/>
      <c r="V773" s="420"/>
      <c r="W773" s="420"/>
      <c r="X773" s="420"/>
      <c r="Y773" s="420"/>
      <c r="Z773" s="420"/>
      <c r="AA773" s="420"/>
      <c r="AB773" s="420"/>
      <c r="AC773" s="420"/>
    </row>
    <row r="774" spans="2:29">
      <c r="B774" s="420"/>
      <c r="C774" s="420"/>
      <c r="D774" s="420"/>
      <c r="E774" s="420"/>
      <c r="F774" s="421"/>
      <c r="G774" s="421"/>
      <c r="H774" s="420"/>
      <c r="I774" s="420"/>
      <c r="J774" s="420"/>
      <c r="K774" s="420"/>
      <c r="L774" s="420"/>
      <c r="M774" s="420"/>
      <c r="N774" s="420"/>
      <c r="O774" s="420"/>
      <c r="P774" s="420"/>
      <c r="Q774" s="420"/>
      <c r="R774" s="420"/>
      <c r="S774" s="420"/>
      <c r="T774" s="420"/>
      <c r="U774" s="420"/>
      <c r="V774" s="420"/>
      <c r="W774" s="420"/>
      <c r="X774" s="420"/>
      <c r="Y774" s="420"/>
      <c r="Z774" s="420"/>
      <c r="AA774" s="420"/>
      <c r="AB774" s="420"/>
      <c r="AC774" s="420"/>
    </row>
    <row r="775" spans="2:29">
      <c r="B775" s="420"/>
      <c r="C775" s="420"/>
      <c r="D775" s="420"/>
      <c r="E775" s="420"/>
      <c r="F775" s="421"/>
      <c r="G775" s="421"/>
      <c r="H775" s="420"/>
      <c r="I775" s="420"/>
      <c r="J775" s="420"/>
      <c r="K775" s="420"/>
      <c r="L775" s="420"/>
      <c r="M775" s="420"/>
      <c r="N775" s="420"/>
      <c r="O775" s="420"/>
      <c r="P775" s="420"/>
      <c r="Q775" s="420"/>
      <c r="R775" s="420"/>
      <c r="S775" s="420"/>
      <c r="T775" s="420"/>
      <c r="U775" s="420"/>
      <c r="V775" s="420"/>
      <c r="W775" s="420"/>
      <c r="X775" s="420"/>
      <c r="Y775" s="420"/>
      <c r="Z775" s="420"/>
      <c r="AA775" s="420"/>
      <c r="AB775" s="420"/>
      <c r="AC775" s="420"/>
    </row>
    <row r="776" spans="2:29">
      <c r="B776" s="420"/>
      <c r="C776" s="420"/>
      <c r="D776" s="420"/>
      <c r="E776" s="420"/>
      <c r="F776" s="421"/>
      <c r="G776" s="421"/>
      <c r="H776" s="420"/>
      <c r="I776" s="420"/>
      <c r="J776" s="420"/>
      <c r="K776" s="420"/>
      <c r="L776" s="420"/>
      <c r="M776" s="420"/>
      <c r="N776" s="420"/>
      <c r="O776" s="420"/>
      <c r="P776" s="420"/>
      <c r="Q776" s="420"/>
      <c r="R776" s="420"/>
      <c r="S776" s="420"/>
      <c r="T776" s="420"/>
      <c r="U776" s="420"/>
      <c r="V776" s="420"/>
      <c r="W776" s="420"/>
      <c r="X776" s="420"/>
      <c r="Y776" s="420"/>
      <c r="Z776" s="420"/>
      <c r="AA776" s="420"/>
      <c r="AB776" s="420"/>
      <c r="AC776" s="420"/>
    </row>
    <row r="777" spans="2:29">
      <c r="B777" s="420"/>
      <c r="C777" s="420"/>
      <c r="D777" s="420"/>
      <c r="E777" s="420"/>
      <c r="F777" s="421"/>
      <c r="G777" s="421"/>
      <c r="H777" s="420"/>
      <c r="I777" s="420"/>
      <c r="J777" s="420"/>
      <c r="K777" s="420"/>
      <c r="L777" s="420"/>
      <c r="M777" s="420"/>
      <c r="N777" s="420"/>
      <c r="O777" s="420"/>
      <c r="P777" s="420"/>
      <c r="Q777" s="420"/>
      <c r="R777" s="420"/>
      <c r="S777" s="420"/>
      <c r="T777" s="420"/>
      <c r="U777" s="420"/>
      <c r="V777" s="420"/>
      <c r="W777" s="420"/>
      <c r="X777" s="420"/>
      <c r="Y777" s="420"/>
      <c r="Z777" s="420"/>
      <c r="AA777" s="420"/>
      <c r="AB777" s="420"/>
      <c r="AC777" s="420"/>
    </row>
    <row r="778" spans="2:29">
      <c r="B778" s="420"/>
      <c r="C778" s="420"/>
      <c r="D778" s="420"/>
      <c r="E778" s="420"/>
      <c r="F778" s="421"/>
      <c r="G778" s="421"/>
      <c r="H778" s="420"/>
      <c r="I778" s="420"/>
      <c r="J778" s="420"/>
      <c r="K778" s="420"/>
      <c r="L778" s="420"/>
      <c r="M778" s="420"/>
      <c r="N778" s="420"/>
      <c r="O778" s="420"/>
      <c r="P778" s="420"/>
      <c r="Q778" s="420"/>
      <c r="R778" s="420"/>
      <c r="S778" s="420"/>
      <c r="T778" s="420"/>
      <c r="U778" s="420"/>
      <c r="V778" s="420"/>
      <c r="W778" s="420"/>
      <c r="X778" s="420"/>
      <c r="Y778" s="420"/>
      <c r="Z778" s="420"/>
      <c r="AA778" s="420"/>
      <c r="AB778" s="420"/>
      <c r="AC778" s="420"/>
    </row>
    <row r="779" spans="2:29">
      <c r="B779" s="420"/>
      <c r="C779" s="420"/>
      <c r="D779" s="420"/>
      <c r="E779" s="420"/>
      <c r="F779" s="421"/>
      <c r="G779" s="421"/>
      <c r="H779" s="420"/>
      <c r="I779" s="420"/>
      <c r="J779" s="420"/>
      <c r="K779" s="420"/>
      <c r="L779" s="420"/>
      <c r="M779" s="420"/>
      <c r="N779" s="420"/>
      <c r="O779" s="420"/>
      <c r="P779" s="420"/>
      <c r="Q779" s="420"/>
      <c r="R779" s="420"/>
      <c r="S779" s="420"/>
      <c r="T779" s="420"/>
      <c r="U779" s="420"/>
      <c r="V779" s="420"/>
      <c r="W779" s="420"/>
      <c r="X779" s="420"/>
      <c r="Y779" s="420"/>
      <c r="Z779" s="420"/>
      <c r="AA779" s="420"/>
      <c r="AB779" s="420"/>
      <c r="AC779" s="420"/>
    </row>
    <row r="780" spans="2:29">
      <c r="B780" s="420"/>
      <c r="C780" s="420"/>
      <c r="D780" s="420"/>
      <c r="E780" s="420"/>
      <c r="F780" s="421"/>
      <c r="G780" s="421"/>
      <c r="H780" s="420"/>
      <c r="I780" s="420"/>
      <c r="J780" s="420"/>
      <c r="K780" s="420"/>
      <c r="L780" s="420"/>
      <c r="M780" s="420"/>
      <c r="N780" s="420"/>
      <c r="O780" s="420"/>
      <c r="P780" s="420"/>
      <c r="Q780" s="420"/>
      <c r="R780" s="420"/>
      <c r="S780" s="420"/>
      <c r="T780" s="420"/>
      <c r="U780" s="420"/>
      <c r="V780" s="420"/>
      <c r="W780" s="420"/>
      <c r="X780" s="420"/>
      <c r="Y780" s="420"/>
      <c r="Z780" s="420"/>
      <c r="AA780" s="420"/>
      <c r="AB780" s="420"/>
      <c r="AC780" s="420"/>
    </row>
    <row r="781" spans="2:29">
      <c r="B781" s="420"/>
      <c r="C781" s="420"/>
      <c r="D781" s="420"/>
      <c r="E781" s="420"/>
      <c r="F781" s="421"/>
      <c r="G781" s="421"/>
      <c r="H781" s="420"/>
      <c r="I781" s="420"/>
      <c r="J781" s="420"/>
      <c r="K781" s="420"/>
      <c r="L781" s="420"/>
      <c r="M781" s="420"/>
      <c r="N781" s="420"/>
      <c r="O781" s="420"/>
      <c r="P781" s="420"/>
      <c r="Q781" s="420"/>
      <c r="R781" s="420"/>
      <c r="S781" s="420"/>
      <c r="T781" s="420"/>
      <c r="U781" s="420"/>
      <c r="V781" s="420"/>
      <c r="W781" s="420"/>
      <c r="X781" s="420"/>
      <c r="Y781" s="420"/>
      <c r="Z781" s="420"/>
      <c r="AA781" s="420"/>
      <c r="AB781" s="420"/>
      <c r="AC781" s="420"/>
    </row>
    <row r="782" spans="2:29">
      <c r="B782" s="420"/>
      <c r="C782" s="420"/>
      <c r="D782" s="420"/>
      <c r="E782" s="420"/>
      <c r="F782" s="421"/>
      <c r="G782" s="421"/>
      <c r="H782" s="420"/>
      <c r="I782" s="420"/>
      <c r="J782" s="420"/>
      <c r="K782" s="420"/>
      <c r="L782" s="420"/>
      <c r="M782" s="420"/>
      <c r="N782" s="420"/>
      <c r="O782" s="420"/>
      <c r="P782" s="420"/>
      <c r="Q782" s="420"/>
      <c r="R782" s="420"/>
      <c r="S782" s="420"/>
      <c r="T782" s="420"/>
      <c r="U782" s="420"/>
      <c r="V782" s="420"/>
      <c r="W782" s="420"/>
      <c r="X782" s="420"/>
      <c r="Y782" s="420"/>
      <c r="Z782" s="420"/>
      <c r="AA782" s="420"/>
      <c r="AB782" s="420"/>
      <c r="AC782" s="420"/>
    </row>
    <row r="783" spans="2:29">
      <c r="B783" s="420"/>
      <c r="C783" s="420"/>
      <c r="D783" s="420"/>
      <c r="E783" s="420"/>
      <c r="F783" s="421"/>
      <c r="G783" s="421"/>
      <c r="H783" s="420"/>
      <c r="I783" s="420"/>
      <c r="J783" s="420"/>
      <c r="K783" s="420"/>
      <c r="L783" s="420"/>
      <c r="M783" s="420"/>
      <c r="N783" s="420"/>
      <c r="O783" s="420"/>
      <c r="P783" s="420"/>
      <c r="Q783" s="420"/>
      <c r="R783" s="420"/>
      <c r="S783" s="420"/>
      <c r="T783" s="420"/>
      <c r="U783" s="420"/>
      <c r="V783" s="420"/>
      <c r="W783" s="420"/>
      <c r="X783" s="420"/>
      <c r="Y783" s="420"/>
      <c r="Z783" s="420"/>
      <c r="AA783" s="420"/>
      <c r="AB783" s="420"/>
      <c r="AC783" s="420"/>
    </row>
    <row r="784" spans="2:29">
      <c r="B784" s="420"/>
      <c r="C784" s="420"/>
      <c r="D784" s="420"/>
      <c r="E784" s="420"/>
      <c r="F784" s="421"/>
      <c r="G784" s="421"/>
      <c r="H784" s="420"/>
      <c r="I784" s="420"/>
      <c r="J784" s="420"/>
      <c r="K784" s="420"/>
      <c r="L784" s="420"/>
      <c r="M784" s="420"/>
      <c r="N784" s="420"/>
      <c r="O784" s="420"/>
      <c r="P784" s="420"/>
      <c r="Q784" s="420"/>
      <c r="R784" s="420"/>
      <c r="S784" s="420"/>
      <c r="T784" s="420"/>
      <c r="U784" s="420"/>
      <c r="V784" s="420"/>
      <c r="W784" s="420"/>
      <c r="X784" s="420"/>
      <c r="Y784" s="420"/>
      <c r="Z784" s="420"/>
      <c r="AA784" s="420"/>
      <c r="AB784" s="420"/>
      <c r="AC784" s="420"/>
    </row>
    <row r="785" spans="2:29">
      <c r="B785" s="420"/>
      <c r="C785" s="420"/>
      <c r="D785" s="420"/>
      <c r="E785" s="420"/>
      <c r="F785" s="421"/>
      <c r="G785" s="421"/>
      <c r="H785" s="420"/>
      <c r="I785" s="420"/>
      <c r="J785" s="420"/>
      <c r="K785" s="420"/>
      <c r="L785" s="420"/>
      <c r="M785" s="420"/>
      <c r="N785" s="420"/>
      <c r="O785" s="420"/>
      <c r="P785" s="420"/>
      <c r="Q785" s="420"/>
      <c r="R785" s="420"/>
      <c r="S785" s="420"/>
      <c r="T785" s="420"/>
      <c r="U785" s="420"/>
      <c r="V785" s="420"/>
      <c r="W785" s="420"/>
      <c r="X785" s="420"/>
      <c r="Y785" s="420"/>
      <c r="Z785" s="420"/>
      <c r="AA785" s="420"/>
      <c r="AB785" s="420"/>
      <c r="AC785" s="420"/>
    </row>
    <row r="786" spans="2:29">
      <c r="B786" s="420"/>
      <c r="C786" s="420"/>
      <c r="D786" s="420"/>
      <c r="E786" s="420"/>
      <c r="F786" s="421"/>
      <c r="G786" s="421"/>
      <c r="H786" s="420"/>
      <c r="I786" s="420"/>
      <c r="J786" s="420"/>
      <c r="K786" s="420"/>
      <c r="L786" s="420"/>
      <c r="M786" s="420"/>
      <c r="N786" s="420"/>
      <c r="O786" s="420"/>
      <c r="P786" s="420"/>
      <c r="Q786" s="420"/>
      <c r="R786" s="420"/>
      <c r="S786" s="420"/>
      <c r="T786" s="420"/>
      <c r="U786" s="420"/>
      <c r="V786" s="420"/>
      <c r="W786" s="420"/>
      <c r="X786" s="420"/>
      <c r="Y786" s="420"/>
      <c r="Z786" s="420"/>
      <c r="AA786" s="420"/>
      <c r="AB786" s="420"/>
      <c r="AC786" s="420"/>
    </row>
    <row r="787" spans="2:29">
      <c r="B787" s="420"/>
      <c r="C787" s="420"/>
      <c r="D787" s="420"/>
      <c r="E787" s="420"/>
      <c r="F787" s="421"/>
      <c r="G787" s="421"/>
      <c r="H787" s="420"/>
      <c r="I787" s="420"/>
      <c r="J787" s="420"/>
      <c r="K787" s="420"/>
      <c r="L787" s="420"/>
      <c r="M787" s="420"/>
      <c r="N787" s="420"/>
      <c r="O787" s="420"/>
      <c r="P787" s="420"/>
      <c r="Q787" s="420"/>
      <c r="R787" s="420"/>
      <c r="S787" s="420"/>
      <c r="T787" s="420"/>
      <c r="U787" s="420"/>
      <c r="V787" s="420"/>
      <c r="W787" s="420"/>
      <c r="X787" s="420"/>
      <c r="Y787" s="420"/>
      <c r="Z787" s="420"/>
      <c r="AA787" s="420"/>
      <c r="AB787" s="420"/>
      <c r="AC787" s="420"/>
    </row>
    <row r="788" spans="2:29">
      <c r="B788" s="420"/>
      <c r="C788" s="420"/>
      <c r="D788" s="420"/>
      <c r="E788" s="420"/>
      <c r="F788" s="421"/>
      <c r="G788" s="421"/>
      <c r="H788" s="420"/>
      <c r="I788" s="420"/>
      <c r="J788" s="420"/>
      <c r="K788" s="420"/>
      <c r="L788" s="420"/>
      <c r="M788" s="420"/>
      <c r="N788" s="420"/>
      <c r="O788" s="420"/>
      <c r="P788" s="420"/>
      <c r="Q788" s="420"/>
      <c r="R788" s="420"/>
      <c r="S788" s="420"/>
      <c r="T788" s="420"/>
      <c r="U788" s="420"/>
      <c r="V788" s="420"/>
      <c r="W788" s="420"/>
      <c r="X788" s="420"/>
      <c r="Y788" s="420"/>
      <c r="Z788" s="420"/>
      <c r="AA788" s="420"/>
      <c r="AB788" s="420"/>
      <c r="AC788" s="420"/>
    </row>
    <row r="789" spans="2:29">
      <c r="B789" s="420"/>
      <c r="C789" s="420"/>
      <c r="D789" s="420"/>
      <c r="E789" s="420"/>
      <c r="F789" s="421"/>
      <c r="G789" s="421"/>
      <c r="H789" s="420"/>
      <c r="I789" s="420"/>
      <c r="J789" s="420"/>
      <c r="K789" s="420"/>
      <c r="L789" s="420"/>
      <c r="M789" s="420"/>
      <c r="N789" s="420"/>
      <c r="O789" s="420"/>
      <c r="P789" s="420"/>
      <c r="Q789" s="420"/>
      <c r="R789" s="420"/>
      <c r="S789" s="420"/>
      <c r="T789" s="420"/>
      <c r="U789" s="420"/>
      <c r="V789" s="420"/>
      <c r="W789" s="420"/>
      <c r="X789" s="420"/>
      <c r="Y789" s="420"/>
      <c r="Z789" s="420"/>
      <c r="AA789" s="420"/>
      <c r="AB789" s="420"/>
      <c r="AC789" s="420"/>
    </row>
    <row r="790" spans="2:29">
      <c r="B790" s="420"/>
      <c r="C790" s="420"/>
      <c r="D790" s="420"/>
      <c r="E790" s="420"/>
      <c r="F790" s="421"/>
      <c r="G790" s="421"/>
      <c r="H790" s="420"/>
      <c r="I790" s="420"/>
      <c r="J790" s="420"/>
      <c r="K790" s="420"/>
      <c r="L790" s="420"/>
      <c r="M790" s="420"/>
      <c r="N790" s="420"/>
      <c r="O790" s="420"/>
      <c r="P790" s="420"/>
      <c r="Q790" s="420"/>
      <c r="R790" s="420"/>
      <c r="S790" s="420"/>
      <c r="T790" s="420"/>
      <c r="U790" s="420"/>
      <c r="V790" s="420"/>
      <c r="W790" s="420"/>
      <c r="X790" s="420"/>
      <c r="Y790" s="420"/>
      <c r="Z790" s="420"/>
      <c r="AA790" s="420"/>
      <c r="AB790" s="420"/>
      <c r="AC790" s="420"/>
    </row>
    <row r="791" spans="2:29">
      <c r="B791" s="420"/>
      <c r="C791" s="420"/>
      <c r="D791" s="420"/>
      <c r="E791" s="420"/>
      <c r="F791" s="421"/>
      <c r="G791" s="421"/>
      <c r="H791" s="420"/>
      <c r="I791" s="420"/>
      <c r="J791" s="420"/>
      <c r="K791" s="420"/>
      <c r="L791" s="420"/>
      <c r="M791" s="420"/>
      <c r="N791" s="420"/>
      <c r="O791" s="420"/>
      <c r="P791" s="420"/>
      <c r="Q791" s="420"/>
      <c r="R791" s="420"/>
      <c r="S791" s="420"/>
      <c r="T791" s="420"/>
      <c r="U791" s="420"/>
      <c r="V791" s="420"/>
      <c r="W791" s="420"/>
      <c r="X791" s="420"/>
      <c r="Y791" s="420"/>
      <c r="Z791" s="420"/>
      <c r="AA791" s="420"/>
      <c r="AB791" s="420"/>
      <c r="AC791" s="420"/>
    </row>
    <row r="792" spans="2:29">
      <c r="B792" s="420"/>
      <c r="C792" s="420"/>
      <c r="D792" s="420"/>
      <c r="E792" s="420"/>
      <c r="F792" s="421"/>
      <c r="G792" s="421"/>
      <c r="H792" s="420"/>
      <c r="I792" s="420"/>
      <c r="J792" s="420"/>
      <c r="K792" s="420"/>
      <c r="L792" s="420"/>
      <c r="M792" s="420"/>
      <c r="N792" s="420"/>
      <c r="O792" s="420"/>
      <c r="P792" s="420"/>
      <c r="Q792" s="420"/>
      <c r="R792" s="420"/>
      <c r="S792" s="420"/>
      <c r="T792" s="420"/>
      <c r="U792" s="420"/>
      <c r="V792" s="420"/>
      <c r="W792" s="420"/>
      <c r="X792" s="420"/>
      <c r="Y792" s="420"/>
      <c r="Z792" s="420"/>
      <c r="AA792" s="420"/>
      <c r="AB792" s="420"/>
      <c r="AC792" s="420"/>
    </row>
    <row r="793" spans="2:29">
      <c r="B793" s="420"/>
      <c r="C793" s="420"/>
      <c r="D793" s="420"/>
      <c r="E793" s="420"/>
      <c r="F793" s="421"/>
      <c r="G793" s="421"/>
      <c r="H793" s="420"/>
      <c r="I793" s="420"/>
      <c r="J793" s="420"/>
      <c r="K793" s="420"/>
      <c r="L793" s="420"/>
      <c r="M793" s="420"/>
      <c r="N793" s="420"/>
      <c r="O793" s="420"/>
      <c r="P793" s="420"/>
      <c r="Q793" s="420"/>
      <c r="R793" s="420"/>
      <c r="S793" s="420"/>
      <c r="T793" s="420"/>
      <c r="U793" s="420"/>
      <c r="V793" s="420"/>
      <c r="W793" s="420"/>
      <c r="X793" s="420"/>
      <c r="Y793" s="420"/>
      <c r="Z793" s="420"/>
      <c r="AA793" s="420"/>
      <c r="AB793" s="420"/>
      <c r="AC793" s="420"/>
    </row>
    <row r="794" spans="2:29">
      <c r="B794" s="420"/>
      <c r="C794" s="420"/>
      <c r="D794" s="420"/>
      <c r="E794" s="420"/>
      <c r="F794" s="421"/>
      <c r="G794" s="421"/>
      <c r="H794" s="420"/>
      <c r="I794" s="420"/>
      <c r="J794" s="420"/>
      <c r="K794" s="420"/>
      <c r="L794" s="420"/>
      <c r="M794" s="420"/>
      <c r="N794" s="420"/>
      <c r="O794" s="420"/>
      <c r="P794" s="420"/>
      <c r="Q794" s="420"/>
      <c r="R794" s="420"/>
      <c r="S794" s="420"/>
      <c r="T794" s="420"/>
      <c r="U794" s="420"/>
      <c r="V794" s="420"/>
      <c r="W794" s="420"/>
      <c r="X794" s="420"/>
      <c r="Y794" s="420"/>
      <c r="Z794" s="420"/>
      <c r="AA794" s="420"/>
      <c r="AB794" s="420"/>
      <c r="AC794" s="420"/>
    </row>
    <row r="795" spans="2:29">
      <c r="B795" s="420"/>
      <c r="C795" s="420"/>
      <c r="D795" s="420"/>
      <c r="E795" s="420"/>
      <c r="F795" s="421"/>
      <c r="G795" s="421"/>
      <c r="H795" s="420"/>
      <c r="I795" s="420"/>
      <c r="J795" s="420"/>
      <c r="K795" s="420"/>
      <c r="L795" s="420"/>
      <c r="M795" s="420"/>
      <c r="N795" s="420"/>
      <c r="O795" s="420"/>
      <c r="P795" s="420"/>
      <c r="Q795" s="420"/>
      <c r="R795" s="420"/>
      <c r="S795" s="420"/>
      <c r="T795" s="420"/>
      <c r="U795" s="420"/>
      <c r="V795" s="420"/>
      <c r="W795" s="420"/>
      <c r="X795" s="420"/>
      <c r="Y795" s="420"/>
      <c r="Z795" s="420"/>
      <c r="AA795" s="420"/>
      <c r="AB795" s="420"/>
      <c r="AC795" s="420"/>
    </row>
    <row r="796" spans="2:29">
      <c r="B796" s="420"/>
      <c r="C796" s="420"/>
      <c r="D796" s="420"/>
      <c r="E796" s="420"/>
      <c r="F796" s="421"/>
      <c r="G796" s="421"/>
      <c r="H796" s="420"/>
      <c r="I796" s="420"/>
      <c r="J796" s="420"/>
      <c r="K796" s="420"/>
      <c r="L796" s="420"/>
      <c r="M796" s="420"/>
      <c r="N796" s="420"/>
      <c r="O796" s="420"/>
      <c r="P796" s="420"/>
      <c r="Q796" s="420"/>
      <c r="R796" s="420"/>
      <c r="S796" s="420"/>
      <c r="T796" s="420"/>
      <c r="U796" s="420"/>
      <c r="V796" s="420"/>
      <c r="W796" s="420"/>
      <c r="X796" s="420"/>
      <c r="Y796" s="420"/>
      <c r="Z796" s="420"/>
      <c r="AA796" s="420"/>
      <c r="AB796" s="420"/>
      <c r="AC796" s="420"/>
    </row>
    <row r="797" spans="2:29">
      <c r="B797" s="420"/>
      <c r="C797" s="420"/>
      <c r="D797" s="420"/>
      <c r="E797" s="420"/>
      <c r="F797" s="421"/>
      <c r="G797" s="421"/>
      <c r="H797" s="420"/>
      <c r="I797" s="420"/>
      <c r="J797" s="420"/>
      <c r="K797" s="420"/>
      <c r="L797" s="420"/>
      <c r="M797" s="420"/>
      <c r="N797" s="420"/>
      <c r="O797" s="420"/>
      <c r="P797" s="420"/>
      <c r="Q797" s="420"/>
      <c r="R797" s="420"/>
      <c r="S797" s="420"/>
      <c r="T797" s="420"/>
      <c r="U797" s="420"/>
      <c r="V797" s="420"/>
      <c r="W797" s="420"/>
      <c r="X797" s="420"/>
      <c r="Y797" s="420"/>
      <c r="Z797" s="420"/>
      <c r="AA797" s="420"/>
      <c r="AB797" s="420"/>
      <c r="AC797" s="420"/>
    </row>
    <row r="798" spans="2:29">
      <c r="B798" s="420"/>
      <c r="C798" s="420"/>
      <c r="D798" s="420"/>
      <c r="E798" s="420"/>
      <c r="F798" s="421"/>
      <c r="G798" s="421"/>
      <c r="H798" s="420"/>
      <c r="I798" s="420"/>
      <c r="J798" s="420"/>
      <c r="K798" s="420"/>
      <c r="L798" s="420"/>
      <c r="M798" s="420"/>
      <c r="N798" s="420"/>
      <c r="O798" s="420"/>
      <c r="P798" s="420"/>
      <c r="Q798" s="420"/>
      <c r="R798" s="420"/>
      <c r="S798" s="420"/>
      <c r="T798" s="420"/>
      <c r="U798" s="420"/>
      <c r="V798" s="420"/>
      <c r="W798" s="420"/>
      <c r="X798" s="420"/>
      <c r="Y798" s="420"/>
      <c r="Z798" s="420"/>
      <c r="AA798" s="420"/>
      <c r="AB798" s="420"/>
      <c r="AC798" s="420"/>
    </row>
    <row r="799" spans="2:29">
      <c r="B799" s="420"/>
      <c r="C799" s="420"/>
      <c r="D799" s="420"/>
      <c r="E799" s="420"/>
      <c r="F799" s="421"/>
      <c r="G799" s="421"/>
      <c r="H799" s="420"/>
      <c r="I799" s="420"/>
      <c r="J799" s="420"/>
      <c r="K799" s="420"/>
      <c r="L799" s="420"/>
      <c r="M799" s="420"/>
      <c r="N799" s="420"/>
      <c r="O799" s="420"/>
      <c r="P799" s="420"/>
      <c r="Q799" s="420"/>
      <c r="R799" s="420"/>
      <c r="S799" s="420"/>
      <c r="T799" s="420"/>
      <c r="U799" s="420"/>
      <c r="V799" s="420"/>
      <c r="W799" s="420"/>
      <c r="X799" s="420"/>
      <c r="Y799" s="420"/>
      <c r="Z799" s="420"/>
      <c r="AA799" s="420"/>
      <c r="AB799" s="420"/>
      <c r="AC799" s="420"/>
    </row>
    <row r="800" spans="2:29">
      <c r="B800" s="420"/>
      <c r="C800" s="420"/>
      <c r="D800" s="420"/>
      <c r="E800" s="420"/>
      <c r="F800" s="421"/>
      <c r="G800" s="421"/>
      <c r="H800" s="420"/>
      <c r="I800" s="420"/>
      <c r="J800" s="420"/>
      <c r="K800" s="420"/>
      <c r="L800" s="420"/>
      <c r="M800" s="420"/>
      <c r="N800" s="420"/>
      <c r="O800" s="420"/>
      <c r="P800" s="420"/>
      <c r="Q800" s="420"/>
      <c r="R800" s="420"/>
      <c r="S800" s="420"/>
      <c r="T800" s="420"/>
      <c r="U800" s="420"/>
      <c r="V800" s="420"/>
      <c r="W800" s="420"/>
      <c r="X800" s="420"/>
      <c r="Y800" s="420"/>
      <c r="Z800" s="420"/>
      <c r="AA800" s="420"/>
      <c r="AB800" s="420"/>
      <c r="AC800" s="420"/>
    </row>
    <row r="801" spans="2:29">
      <c r="B801" s="420"/>
      <c r="C801" s="420"/>
      <c r="D801" s="420"/>
      <c r="E801" s="420"/>
      <c r="F801" s="421"/>
      <c r="G801" s="421"/>
      <c r="H801" s="420"/>
      <c r="I801" s="420"/>
      <c r="J801" s="420"/>
      <c r="K801" s="420"/>
      <c r="L801" s="420"/>
      <c r="M801" s="420"/>
      <c r="N801" s="420"/>
      <c r="O801" s="420"/>
      <c r="P801" s="420"/>
      <c r="Q801" s="420"/>
      <c r="R801" s="420"/>
      <c r="S801" s="420"/>
      <c r="T801" s="420"/>
      <c r="U801" s="420"/>
      <c r="V801" s="420"/>
      <c r="W801" s="420"/>
      <c r="X801" s="420"/>
      <c r="Y801" s="420"/>
      <c r="Z801" s="420"/>
      <c r="AA801" s="420"/>
      <c r="AB801" s="420"/>
      <c r="AC801" s="420"/>
    </row>
    <row r="802" spans="2:29">
      <c r="B802" s="420"/>
      <c r="C802" s="420"/>
      <c r="D802" s="420"/>
      <c r="E802" s="420"/>
      <c r="F802" s="421"/>
      <c r="G802" s="421"/>
      <c r="H802" s="420"/>
      <c r="I802" s="420"/>
      <c r="J802" s="420"/>
      <c r="K802" s="420"/>
      <c r="L802" s="420"/>
      <c r="M802" s="420"/>
      <c r="N802" s="420"/>
      <c r="O802" s="420"/>
      <c r="P802" s="420"/>
      <c r="Q802" s="420"/>
      <c r="R802" s="420"/>
      <c r="S802" s="420"/>
      <c r="T802" s="420"/>
      <c r="U802" s="420"/>
      <c r="V802" s="420"/>
      <c r="W802" s="420"/>
      <c r="X802" s="420"/>
      <c r="Y802" s="420"/>
      <c r="Z802" s="420"/>
      <c r="AA802" s="420"/>
      <c r="AB802" s="420"/>
      <c r="AC802" s="420"/>
    </row>
    <row r="803" spans="2:29">
      <c r="B803" s="420"/>
      <c r="C803" s="420"/>
      <c r="D803" s="420"/>
      <c r="E803" s="420"/>
      <c r="F803" s="421"/>
      <c r="G803" s="421"/>
      <c r="H803" s="420"/>
      <c r="I803" s="420"/>
      <c r="J803" s="420"/>
      <c r="K803" s="420"/>
      <c r="L803" s="420"/>
      <c r="M803" s="420"/>
      <c r="N803" s="420"/>
      <c r="O803" s="420"/>
      <c r="P803" s="420"/>
      <c r="Q803" s="420"/>
      <c r="R803" s="420"/>
      <c r="S803" s="420"/>
      <c r="T803" s="420"/>
      <c r="U803" s="420"/>
      <c r="V803" s="420"/>
      <c r="W803" s="420"/>
      <c r="X803" s="420"/>
      <c r="Y803" s="420"/>
      <c r="Z803" s="420"/>
      <c r="AA803" s="420"/>
      <c r="AB803" s="420"/>
      <c r="AC803" s="420"/>
    </row>
    <row r="804" spans="2:29">
      <c r="B804" s="420"/>
      <c r="C804" s="420"/>
      <c r="D804" s="420"/>
      <c r="E804" s="420"/>
      <c r="F804" s="421"/>
      <c r="G804" s="421"/>
      <c r="H804" s="420"/>
      <c r="I804" s="420"/>
      <c r="J804" s="420"/>
      <c r="K804" s="420"/>
      <c r="L804" s="420"/>
      <c r="M804" s="420"/>
      <c r="N804" s="420"/>
      <c r="O804" s="420"/>
      <c r="P804" s="420"/>
      <c r="Q804" s="420"/>
      <c r="R804" s="420"/>
      <c r="S804" s="420"/>
      <c r="T804" s="420"/>
      <c r="U804" s="420"/>
      <c r="V804" s="420"/>
      <c r="W804" s="420"/>
      <c r="X804" s="420"/>
      <c r="Y804" s="420"/>
      <c r="Z804" s="420"/>
      <c r="AA804" s="420"/>
      <c r="AB804" s="420"/>
      <c r="AC804" s="420"/>
    </row>
    <row r="805" spans="2:29">
      <c r="B805" s="420"/>
      <c r="C805" s="420"/>
      <c r="D805" s="420"/>
      <c r="E805" s="420"/>
      <c r="F805" s="421"/>
      <c r="G805" s="421"/>
      <c r="H805" s="420"/>
      <c r="I805" s="420"/>
      <c r="J805" s="420"/>
      <c r="K805" s="420"/>
      <c r="L805" s="420"/>
      <c r="M805" s="420"/>
      <c r="N805" s="420"/>
      <c r="O805" s="420"/>
      <c r="P805" s="420"/>
      <c r="Q805" s="420"/>
      <c r="R805" s="420"/>
      <c r="S805" s="420"/>
      <c r="T805" s="420"/>
      <c r="U805" s="420"/>
      <c r="V805" s="420"/>
      <c r="W805" s="420"/>
      <c r="X805" s="420"/>
      <c r="Y805" s="420"/>
      <c r="Z805" s="420"/>
      <c r="AA805" s="420"/>
      <c r="AB805" s="420"/>
      <c r="AC805" s="420"/>
    </row>
    <row r="806" spans="2:29">
      <c r="B806" s="420"/>
      <c r="C806" s="420"/>
      <c r="D806" s="420"/>
      <c r="E806" s="420"/>
      <c r="F806" s="421"/>
      <c r="G806" s="421"/>
      <c r="H806" s="420"/>
      <c r="I806" s="420"/>
      <c r="J806" s="420"/>
      <c r="K806" s="420"/>
      <c r="L806" s="420"/>
      <c r="M806" s="420"/>
      <c r="N806" s="420"/>
      <c r="O806" s="420"/>
      <c r="P806" s="420"/>
      <c r="Q806" s="420"/>
      <c r="R806" s="420"/>
      <c r="S806" s="420"/>
      <c r="T806" s="420"/>
      <c r="U806" s="420"/>
      <c r="V806" s="420"/>
      <c r="W806" s="420"/>
      <c r="X806" s="420"/>
      <c r="Y806" s="420"/>
      <c r="Z806" s="420"/>
      <c r="AA806" s="420"/>
      <c r="AB806" s="420"/>
      <c r="AC806" s="420"/>
    </row>
    <row r="807" spans="2:29">
      <c r="B807" s="420"/>
      <c r="C807" s="420"/>
      <c r="D807" s="420"/>
      <c r="E807" s="420"/>
      <c r="F807" s="421"/>
      <c r="G807" s="421"/>
      <c r="H807" s="420"/>
      <c r="I807" s="420"/>
      <c r="J807" s="420"/>
      <c r="K807" s="420"/>
      <c r="L807" s="420"/>
      <c r="M807" s="420"/>
      <c r="N807" s="420"/>
      <c r="O807" s="420"/>
      <c r="P807" s="420"/>
      <c r="Q807" s="420"/>
      <c r="R807" s="420"/>
      <c r="S807" s="420"/>
      <c r="T807" s="420"/>
      <c r="U807" s="420"/>
      <c r="V807" s="420"/>
      <c r="W807" s="420"/>
      <c r="X807" s="420"/>
      <c r="Y807" s="420"/>
      <c r="Z807" s="420"/>
      <c r="AA807" s="420"/>
      <c r="AB807" s="420"/>
      <c r="AC807" s="420"/>
    </row>
    <row r="808" spans="2:29">
      <c r="B808" s="420"/>
      <c r="C808" s="420"/>
      <c r="D808" s="420"/>
      <c r="E808" s="420"/>
      <c r="F808" s="421"/>
      <c r="G808" s="421"/>
      <c r="H808" s="420"/>
      <c r="I808" s="420"/>
      <c r="J808" s="420"/>
      <c r="K808" s="420"/>
      <c r="L808" s="420"/>
      <c r="M808" s="420"/>
      <c r="N808" s="420"/>
      <c r="O808" s="420"/>
      <c r="P808" s="420"/>
      <c r="Q808" s="420"/>
      <c r="R808" s="420"/>
      <c r="S808" s="420"/>
      <c r="T808" s="420"/>
      <c r="U808" s="420"/>
      <c r="V808" s="420"/>
      <c r="W808" s="420"/>
      <c r="X808" s="420"/>
      <c r="Y808" s="420"/>
      <c r="Z808" s="420"/>
      <c r="AA808" s="420"/>
      <c r="AB808" s="420"/>
      <c r="AC808" s="420"/>
    </row>
    <row r="809" spans="2:29">
      <c r="B809" s="420"/>
      <c r="C809" s="420"/>
      <c r="D809" s="420"/>
      <c r="E809" s="420"/>
      <c r="F809" s="421"/>
      <c r="G809" s="421"/>
      <c r="H809" s="420"/>
      <c r="I809" s="420"/>
      <c r="J809" s="420"/>
      <c r="K809" s="420"/>
      <c r="L809" s="420"/>
      <c r="M809" s="420"/>
      <c r="N809" s="420"/>
      <c r="O809" s="420"/>
      <c r="P809" s="420"/>
      <c r="Q809" s="420"/>
      <c r="R809" s="420"/>
      <c r="S809" s="420"/>
      <c r="T809" s="420"/>
      <c r="U809" s="420"/>
      <c r="V809" s="420"/>
      <c r="W809" s="420"/>
      <c r="X809" s="420"/>
      <c r="Y809" s="420"/>
      <c r="Z809" s="420"/>
      <c r="AA809" s="420"/>
      <c r="AB809" s="420"/>
      <c r="AC809" s="420"/>
    </row>
    <row r="810" spans="2:29">
      <c r="B810" s="420"/>
      <c r="C810" s="420"/>
      <c r="D810" s="420"/>
      <c r="E810" s="420"/>
      <c r="F810" s="421"/>
      <c r="G810" s="421"/>
      <c r="H810" s="420"/>
      <c r="I810" s="420"/>
      <c r="J810" s="420"/>
      <c r="K810" s="420"/>
      <c r="L810" s="420"/>
      <c r="M810" s="420"/>
      <c r="N810" s="420"/>
      <c r="O810" s="420"/>
      <c r="P810" s="420"/>
      <c r="Q810" s="420"/>
      <c r="R810" s="420"/>
      <c r="S810" s="420"/>
      <c r="T810" s="420"/>
      <c r="U810" s="420"/>
      <c r="V810" s="420"/>
      <c r="W810" s="420"/>
      <c r="X810" s="420"/>
      <c r="Y810" s="420"/>
      <c r="Z810" s="420"/>
      <c r="AA810" s="420"/>
      <c r="AB810" s="420"/>
      <c r="AC810" s="420"/>
    </row>
    <row r="811" spans="2:29">
      <c r="B811" s="420"/>
      <c r="C811" s="420"/>
      <c r="D811" s="420"/>
      <c r="E811" s="420"/>
      <c r="F811" s="421"/>
      <c r="G811" s="421"/>
      <c r="H811" s="420"/>
      <c r="I811" s="420"/>
      <c r="J811" s="420"/>
      <c r="K811" s="420"/>
      <c r="L811" s="420"/>
      <c r="M811" s="420"/>
      <c r="N811" s="420"/>
      <c r="O811" s="420"/>
      <c r="P811" s="420"/>
      <c r="Q811" s="420"/>
      <c r="R811" s="420"/>
      <c r="S811" s="420"/>
      <c r="T811" s="420"/>
      <c r="U811" s="420"/>
      <c r="V811" s="420"/>
      <c r="W811" s="420"/>
      <c r="X811" s="420"/>
      <c r="Y811" s="420"/>
      <c r="Z811" s="420"/>
      <c r="AA811" s="420"/>
      <c r="AB811" s="420"/>
      <c r="AC811" s="420"/>
    </row>
    <row r="812" spans="2:29">
      <c r="B812" s="420"/>
      <c r="C812" s="420"/>
      <c r="D812" s="420"/>
      <c r="E812" s="420"/>
      <c r="F812" s="421"/>
      <c r="G812" s="421"/>
      <c r="H812" s="420"/>
      <c r="I812" s="420"/>
      <c r="J812" s="420"/>
      <c r="K812" s="420"/>
      <c r="L812" s="420"/>
      <c r="M812" s="420"/>
      <c r="N812" s="420"/>
      <c r="O812" s="420"/>
      <c r="P812" s="420"/>
      <c r="Q812" s="420"/>
      <c r="R812" s="420"/>
      <c r="S812" s="420"/>
      <c r="T812" s="420"/>
      <c r="U812" s="420"/>
      <c r="V812" s="420"/>
      <c r="W812" s="420"/>
      <c r="X812" s="420"/>
      <c r="Y812" s="420"/>
      <c r="Z812" s="420"/>
      <c r="AA812" s="420"/>
      <c r="AB812" s="420"/>
      <c r="AC812" s="420"/>
    </row>
    <row r="813" spans="2:29">
      <c r="B813" s="420"/>
      <c r="C813" s="420"/>
      <c r="D813" s="420"/>
      <c r="E813" s="420"/>
      <c r="F813" s="421"/>
      <c r="G813" s="421"/>
      <c r="H813" s="420"/>
      <c r="I813" s="420"/>
      <c r="J813" s="420"/>
      <c r="K813" s="420"/>
      <c r="L813" s="420"/>
      <c r="M813" s="420"/>
      <c r="N813" s="420"/>
      <c r="O813" s="420"/>
      <c r="P813" s="420"/>
      <c r="Q813" s="420"/>
      <c r="R813" s="420"/>
      <c r="S813" s="420"/>
      <c r="T813" s="420"/>
      <c r="U813" s="420"/>
      <c r="V813" s="420"/>
      <c r="W813" s="420"/>
      <c r="X813" s="420"/>
      <c r="Y813" s="420"/>
      <c r="Z813" s="420"/>
      <c r="AA813" s="420"/>
      <c r="AB813" s="420"/>
      <c r="AC813" s="420"/>
    </row>
    <row r="814" spans="2:29">
      <c r="B814" s="420"/>
      <c r="C814" s="420"/>
      <c r="D814" s="420"/>
      <c r="E814" s="420"/>
      <c r="F814" s="421"/>
      <c r="G814" s="421"/>
      <c r="H814" s="420"/>
      <c r="I814" s="420"/>
      <c r="J814" s="420"/>
      <c r="K814" s="420"/>
      <c r="L814" s="420"/>
      <c r="M814" s="420"/>
      <c r="N814" s="420"/>
      <c r="O814" s="420"/>
      <c r="P814" s="420"/>
      <c r="Q814" s="420"/>
      <c r="R814" s="420"/>
      <c r="S814" s="420"/>
      <c r="T814" s="420"/>
      <c r="U814" s="420"/>
      <c r="V814" s="420"/>
      <c r="W814" s="420"/>
      <c r="X814" s="420"/>
      <c r="Y814" s="420"/>
      <c r="Z814" s="420"/>
      <c r="AA814" s="420"/>
      <c r="AB814" s="420"/>
      <c r="AC814" s="420"/>
    </row>
    <row r="815" spans="2:29">
      <c r="B815" s="420"/>
      <c r="C815" s="420"/>
      <c r="D815" s="420"/>
      <c r="E815" s="420"/>
      <c r="F815" s="421"/>
      <c r="G815" s="421"/>
      <c r="H815" s="420"/>
      <c r="I815" s="420"/>
      <c r="J815" s="420"/>
      <c r="K815" s="420"/>
      <c r="L815" s="420"/>
      <c r="M815" s="420"/>
      <c r="N815" s="420"/>
      <c r="O815" s="420"/>
      <c r="P815" s="420"/>
      <c r="Q815" s="420"/>
      <c r="R815" s="420"/>
      <c r="S815" s="420"/>
      <c r="T815" s="420"/>
      <c r="U815" s="420"/>
      <c r="V815" s="420"/>
      <c r="W815" s="420"/>
      <c r="X815" s="420"/>
      <c r="Y815" s="420"/>
      <c r="Z815" s="420"/>
      <c r="AA815" s="420"/>
      <c r="AB815" s="420"/>
      <c r="AC815" s="420"/>
    </row>
    <row r="816" spans="2:29">
      <c r="B816" s="420"/>
      <c r="C816" s="420"/>
      <c r="D816" s="420"/>
      <c r="E816" s="420"/>
      <c r="F816" s="421"/>
      <c r="G816" s="421"/>
      <c r="H816" s="420"/>
      <c r="I816" s="420"/>
      <c r="J816" s="420"/>
      <c r="K816" s="420"/>
      <c r="L816" s="420"/>
      <c r="M816" s="420"/>
      <c r="N816" s="420"/>
      <c r="O816" s="420"/>
      <c r="P816" s="420"/>
      <c r="Q816" s="420"/>
      <c r="R816" s="420"/>
      <c r="S816" s="420"/>
      <c r="T816" s="420"/>
      <c r="U816" s="420"/>
      <c r="V816" s="420"/>
      <c r="W816" s="420"/>
      <c r="X816" s="420"/>
      <c r="Y816" s="420"/>
      <c r="Z816" s="420"/>
      <c r="AA816" s="420"/>
      <c r="AB816" s="420"/>
      <c r="AC816" s="420"/>
    </row>
    <row r="817" spans="2:29">
      <c r="B817" s="420"/>
      <c r="C817" s="420"/>
      <c r="D817" s="420"/>
      <c r="E817" s="420"/>
      <c r="F817" s="421"/>
      <c r="G817" s="421"/>
      <c r="H817" s="420"/>
      <c r="I817" s="420"/>
      <c r="J817" s="420"/>
      <c r="K817" s="420"/>
      <c r="L817" s="420"/>
      <c r="M817" s="420"/>
      <c r="N817" s="420"/>
      <c r="O817" s="420"/>
      <c r="P817" s="420"/>
      <c r="Q817" s="420"/>
      <c r="R817" s="420"/>
      <c r="S817" s="420"/>
      <c r="T817" s="420"/>
      <c r="U817" s="420"/>
      <c r="V817" s="420"/>
      <c r="W817" s="420"/>
      <c r="X817" s="420"/>
      <c r="Y817" s="420"/>
      <c r="Z817" s="420"/>
      <c r="AA817" s="420"/>
      <c r="AB817" s="420"/>
      <c r="AC817" s="420"/>
    </row>
    <row r="818" spans="2:29">
      <c r="B818" s="420"/>
      <c r="C818" s="420"/>
      <c r="D818" s="420"/>
      <c r="E818" s="420"/>
      <c r="F818" s="421"/>
      <c r="G818" s="421"/>
      <c r="H818" s="420"/>
      <c r="I818" s="420"/>
      <c r="J818" s="420"/>
      <c r="K818" s="420"/>
      <c r="L818" s="420"/>
      <c r="M818" s="420"/>
      <c r="N818" s="420"/>
      <c r="O818" s="420"/>
      <c r="P818" s="420"/>
      <c r="Q818" s="420"/>
      <c r="R818" s="420"/>
      <c r="S818" s="420"/>
      <c r="T818" s="420"/>
      <c r="U818" s="420"/>
      <c r="V818" s="420"/>
      <c r="W818" s="420"/>
      <c r="X818" s="420"/>
      <c r="Y818" s="420"/>
      <c r="Z818" s="420"/>
      <c r="AA818" s="420"/>
      <c r="AB818" s="420"/>
      <c r="AC818" s="420"/>
    </row>
    <row r="819" spans="2:29">
      <c r="B819" s="420"/>
      <c r="C819" s="420"/>
      <c r="D819" s="420"/>
      <c r="E819" s="420"/>
      <c r="F819" s="421"/>
      <c r="G819" s="421"/>
      <c r="H819" s="420"/>
      <c r="I819" s="420"/>
      <c r="J819" s="420"/>
      <c r="K819" s="420"/>
      <c r="L819" s="420"/>
      <c r="M819" s="420"/>
      <c r="N819" s="420"/>
      <c r="O819" s="420"/>
      <c r="P819" s="420"/>
      <c r="Q819" s="420"/>
      <c r="R819" s="420"/>
      <c r="S819" s="420"/>
      <c r="T819" s="420"/>
      <c r="U819" s="420"/>
      <c r="V819" s="420"/>
      <c r="W819" s="420"/>
      <c r="X819" s="420"/>
      <c r="Y819" s="420"/>
      <c r="Z819" s="420"/>
      <c r="AA819" s="420"/>
      <c r="AB819" s="420"/>
      <c r="AC819" s="420"/>
    </row>
    <row r="820" spans="2:29">
      <c r="B820" s="420"/>
      <c r="C820" s="420"/>
      <c r="D820" s="420"/>
      <c r="E820" s="420"/>
      <c r="F820" s="421"/>
      <c r="G820" s="421"/>
      <c r="H820" s="420"/>
      <c r="I820" s="420"/>
      <c r="J820" s="420"/>
      <c r="K820" s="420"/>
      <c r="L820" s="420"/>
      <c r="M820" s="420"/>
      <c r="N820" s="420"/>
      <c r="O820" s="420"/>
      <c r="P820" s="420"/>
      <c r="Q820" s="420"/>
      <c r="R820" s="420"/>
      <c r="S820" s="420"/>
      <c r="T820" s="420"/>
      <c r="U820" s="420"/>
      <c r="V820" s="420"/>
      <c r="W820" s="420"/>
      <c r="X820" s="420"/>
      <c r="Y820" s="420"/>
      <c r="Z820" s="420"/>
      <c r="AA820" s="420"/>
      <c r="AB820" s="420"/>
      <c r="AC820" s="420"/>
    </row>
    <row r="821" spans="2:29">
      <c r="B821" s="420"/>
      <c r="C821" s="420"/>
      <c r="D821" s="420"/>
      <c r="E821" s="420"/>
      <c r="F821" s="421"/>
      <c r="G821" s="421"/>
      <c r="H821" s="420"/>
      <c r="I821" s="420"/>
      <c r="J821" s="420"/>
      <c r="K821" s="420"/>
      <c r="L821" s="420"/>
      <c r="M821" s="420"/>
      <c r="N821" s="420"/>
      <c r="O821" s="420"/>
      <c r="P821" s="420"/>
      <c r="Q821" s="420"/>
      <c r="R821" s="420"/>
      <c r="S821" s="420"/>
      <c r="T821" s="420"/>
      <c r="U821" s="420"/>
      <c r="V821" s="420"/>
      <c r="W821" s="420"/>
      <c r="X821" s="420"/>
      <c r="Y821" s="420"/>
      <c r="Z821" s="420"/>
      <c r="AA821" s="420"/>
      <c r="AB821" s="420"/>
      <c r="AC821" s="420"/>
    </row>
    <row r="822" spans="2:29">
      <c r="B822" s="420"/>
      <c r="C822" s="420"/>
      <c r="D822" s="420"/>
      <c r="E822" s="420"/>
      <c r="F822" s="421"/>
      <c r="G822" s="421"/>
      <c r="H822" s="420"/>
      <c r="I822" s="420"/>
      <c r="J822" s="420"/>
      <c r="K822" s="420"/>
      <c r="L822" s="420"/>
      <c r="M822" s="420"/>
      <c r="N822" s="420"/>
      <c r="O822" s="420"/>
      <c r="P822" s="420"/>
      <c r="Q822" s="420"/>
      <c r="R822" s="420"/>
      <c r="S822" s="420"/>
      <c r="T822" s="420"/>
      <c r="U822" s="420"/>
      <c r="V822" s="420"/>
      <c r="W822" s="420"/>
      <c r="X822" s="420"/>
      <c r="Y822" s="420"/>
      <c r="Z822" s="420"/>
      <c r="AA822" s="420"/>
      <c r="AB822" s="420"/>
      <c r="AC822" s="420"/>
    </row>
    <row r="823" spans="2:29">
      <c r="B823" s="420"/>
      <c r="C823" s="420"/>
      <c r="D823" s="420"/>
      <c r="E823" s="420"/>
      <c r="F823" s="421"/>
      <c r="G823" s="421"/>
      <c r="H823" s="420"/>
      <c r="I823" s="420"/>
      <c r="J823" s="420"/>
      <c r="K823" s="420"/>
      <c r="L823" s="420"/>
      <c r="M823" s="420"/>
      <c r="N823" s="420"/>
      <c r="O823" s="420"/>
      <c r="P823" s="420"/>
      <c r="Q823" s="420"/>
      <c r="R823" s="420"/>
      <c r="S823" s="420"/>
      <c r="T823" s="420"/>
      <c r="U823" s="420"/>
      <c r="V823" s="420"/>
      <c r="W823" s="420"/>
      <c r="X823" s="420"/>
      <c r="Y823" s="420"/>
      <c r="Z823" s="420"/>
      <c r="AA823" s="420"/>
      <c r="AB823" s="420"/>
      <c r="AC823" s="420"/>
    </row>
    <row r="824" spans="2:29">
      <c r="B824" s="420"/>
      <c r="C824" s="420"/>
      <c r="D824" s="420"/>
      <c r="E824" s="420"/>
      <c r="F824" s="421"/>
      <c r="G824" s="421"/>
      <c r="H824" s="420"/>
      <c r="I824" s="420"/>
      <c r="J824" s="420"/>
      <c r="K824" s="420"/>
      <c r="L824" s="420"/>
      <c r="M824" s="420"/>
      <c r="N824" s="420"/>
      <c r="O824" s="420"/>
      <c r="P824" s="420"/>
      <c r="Q824" s="420"/>
      <c r="R824" s="420"/>
      <c r="S824" s="420"/>
      <c r="T824" s="420"/>
      <c r="U824" s="420"/>
      <c r="V824" s="420"/>
      <c r="W824" s="420"/>
      <c r="X824" s="420"/>
      <c r="Y824" s="420"/>
      <c r="Z824" s="420"/>
      <c r="AA824" s="420"/>
      <c r="AB824" s="420"/>
      <c r="AC824" s="420"/>
    </row>
    <row r="825" spans="2:29">
      <c r="B825" s="420"/>
      <c r="C825" s="420"/>
      <c r="D825" s="420"/>
      <c r="E825" s="420"/>
      <c r="F825" s="421"/>
      <c r="G825" s="421"/>
      <c r="H825" s="420"/>
      <c r="I825" s="420"/>
      <c r="J825" s="420"/>
      <c r="K825" s="420"/>
      <c r="L825" s="420"/>
      <c r="M825" s="420"/>
      <c r="N825" s="420"/>
      <c r="O825" s="420"/>
      <c r="P825" s="420"/>
      <c r="Q825" s="420"/>
      <c r="R825" s="420"/>
      <c r="S825" s="420"/>
      <c r="T825" s="420"/>
      <c r="U825" s="420"/>
      <c r="V825" s="420"/>
      <c r="W825" s="420"/>
      <c r="X825" s="420"/>
      <c r="Y825" s="420"/>
      <c r="Z825" s="420"/>
      <c r="AA825" s="420"/>
      <c r="AB825" s="420"/>
      <c r="AC825" s="420"/>
    </row>
    <row r="826" spans="2:29">
      <c r="B826" s="420"/>
      <c r="C826" s="420"/>
      <c r="D826" s="420"/>
      <c r="E826" s="420"/>
      <c r="F826" s="421"/>
      <c r="G826" s="421"/>
      <c r="H826" s="420"/>
      <c r="I826" s="420"/>
      <c r="J826" s="420"/>
      <c r="K826" s="420"/>
      <c r="L826" s="420"/>
      <c r="M826" s="420"/>
      <c r="N826" s="420"/>
      <c r="O826" s="420"/>
      <c r="P826" s="420"/>
      <c r="Q826" s="420"/>
      <c r="R826" s="420"/>
      <c r="S826" s="420"/>
      <c r="T826" s="420"/>
      <c r="U826" s="420"/>
      <c r="V826" s="420"/>
      <c r="W826" s="420"/>
      <c r="X826" s="420"/>
      <c r="Y826" s="420"/>
      <c r="Z826" s="420"/>
      <c r="AA826" s="420"/>
      <c r="AB826" s="420"/>
      <c r="AC826" s="420"/>
    </row>
    <row r="827" spans="2:29">
      <c r="B827" s="420"/>
      <c r="C827" s="420"/>
      <c r="D827" s="420"/>
      <c r="E827" s="420"/>
      <c r="F827" s="421"/>
      <c r="G827" s="421"/>
      <c r="H827" s="420"/>
      <c r="I827" s="420"/>
      <c r="J827" s="420"/>
      <c r="K827" s="420"/>
      <c r="L827" s="420"/>
      <c r="M827" s="420"/>
      <c r="N827" s="420"/>
      <c r="O827" s="420"/>
      <c r="P827" s="420"/>
      <c r="Q827" s="420"/>
      <c r="R827" s="420"/>
      <c r="S827" s="420"/>
      <c r="T827" s="420"/>
      <c r="U827" s="420"/>
      <c r="V827" s="420"/>
      <c r="W827" s="420"/>
      <c r="X827" s="420"/>
      <c r="Y827" s="420"/>
      <c r="Z827" s="420"/>
      <c r="AA827" s="420"/>
      <c r="AB827" s="420"/>
      <c r="AC827" s="420"/>
    </row>
    <row r="828" spans="2:29">
      <c r="B828" s="420"/>
      <c r="C828" s="420"/>
      <c r="D828" s="420"/>
      <c r="E828" s="420"/>
      <c r="F828" s="421"/>
      <c r="G828" s="421"/>
      <c r="H828" s="420"/>
      <c r="I828" s="420"/>
      <c r="J828" s="420"/>
      <c r="K828" s="420"/>
      <c r="L828" s="420"/>
      <c r="M828" s="420"/>
      <c r="N828" s="420"/>
      <c r="O828" s="420"/>
      <c r="P828" s="420"/>
      <c r="Q828" s="420"/>
      <c r="R828" s="420"/>
      <c r="S828" s="420"/>
      <c r="T828" s="420"/>
      <c r="U828" s="420"/>
      <c r="V828" s="420"/>
      <c r="W828" s="420"/>
      <c r="X828" s="420"/>
      <c r="Y828" s="420"/>
      <c r="Z828" s="420"/>
      <c r="AA828" s="420"/>
      <c r="AB828" s="420"/>
      <c r="AC828" s="420"/>
    </row>
    <row r="829" spans="2:29">
      <c r="B829" s="420"/>
      <c r="C829" s="420"/>
      <c r="D829" s="420"/>
      <c r="E829" s="420"/>
      <c r="F829" s="421"/>
      <c r="G829" s="421"/>
      <c r="H829" s="420"/>
      <c r="I829" s="420"/>
      <c r="J829" s="420"/>
      <c r="K829" s="420"/>
      <c r="L829" s="420"/>
      <c r="M829" s="420"/>
      <c r="N829" s="420"/>
      <c r="O829" s="420"/>
      <c r="P829" s="420"/>
      <c r="Q829" s="420"/>
      <c r="R829" s="420"/>
      <c r="S829" s="420"/>
      <c r="T829" s="420"/>
      <c r="U829" s="420"/>
      <c r="V829" s="420"/>
      <c r="W829" s="420"/>
      <c r="X829" s="420"/>
      <c r="Y829" s="420"/>
      <c r="Z829" s="420"/>
      <c r="AA829" s="420"/>
      <c r="AB829" s="420"/>
      <c r="AC829" s="420"/>
    </row>
    <row r="830" spans="2:29">
      <c r="B830" s="420"/>
      <c r="C830" s="420"/>
      <c r="D830" s="420"/>
      <c r="E830" s="420"/>
      <c r="F830" s="421"/>
      <c r="G830" s="421"/>
      <c r="H830" s="420"/>
      <c r="I830" s="420"/>
      <c r="J830" s="420"/>
      <c r="K830" s="420"/>
      <c r="L830" s="420"/>
      <c r="M830" s="420"/>
      <c r="N830" s="420"/>
      <c r="O830" s="420"/>
      <c r="P830" s="420"/>
      <c r="Q830" s="420"/>
      <c r="R830" s="420"/>
      <c r="S830" s="420"/>
      <c r="T830" s="420"/>
      <c r="U830" s="420"/>
      <c r="V830" s="420"/>
      <c r="W830" s="420"/>
      <c r="X830" s="420"/>
      <c r="Y830" s="420"/>
      <c r="Z830" s="420"/>
      <c r="AA830" s="420"/>
      <c r="AB830" s="420"/>
      <c r="AC830" s="420"/>
    </row>
    <row r="831" spans="2:29">
      <c r="B831" s="420"/>
      <c r="C831" s="420"/>
      <c r="D831" s="420"/>
      <c r="E831" s="420"/>
      <c r="F831" s="421"/>
      <c r="G831" s="421"/>
      <c r="H831" s="420"/>
      <c r="I831" s="420"/>
      <c r="J831" s="420"/>
      <c r="K831" s="420"/>
      <c r="L831" s="420"/>
      <c r="M831" s="420"/>
      <c r="N831" s="420"/>
      <c r="O831" s="420"/>
      <c r="P831" s="420"/>
      <c r="Q831" s="420"/>
      <c r="R831" s="420"/>
      <c r="S831" s="420"/>
      <c r="T831" s="420"/>
      <c r="U831" s="420"/>
      <c r="V831" s="420"/>
      <c r="W831" s="420"/>
      <c r="X831" s="420"/>
      <c r="Y831" s="420"/>
      <c r="Z831" s="420"/>
      <c r="AA831" s="420"/>
      <c r="AB831" s="420"/>
      <c r="AC831" s="420"/>
    </row>
    <row r="832" spans="2:29">
      <c r="B832" s="420"/>
      <c r="C832" s="420"/>
      <c r="D832" s="420"/>
      <c r="E832" s="420"/>
      <c r="F832" s="421"/>
      <c r="G832" s="421"/>
      <c r="H832" s="420"/>
      <c r="I832" s="420"/>
      <c r="J832" s="420"/>
      <c r="K832" s="420"/>
      <c r="L832" s="420"/>
      <c r="M832" s="420"/>
      <c r="N832" s="420"/>
      <c r="O832" s="420"/>
      <c r="P832" s="420"/>
      <c r="Q832" s="420"/>
      <c r="R832" s="420"/>
      <c r="S832" s="420"/>
      <c r="T832" s="420"/>
      <c r="U832" s="420"/>
      <c r="V832" s="420"/>
      <c r="W832" s="420"/>
      <c r="X832" s="420"/>
      <c r="Y832" s="420"/>
      <c r="Z832" s="420"/>
      <c r="AA832" s="420"/>
      <c r="AB832" s="420"/>
      <c r="AC832" s="420"/>
    </row>
    <row r="833" spans="2:29">
      <c r="B833" s="420"/>
      <c r="C833" s="420"/>
      <c r="D833" s="420"/>
      <c r="E833" s="420"/>
      <c r="F833" s="421"/>
      <c r="G833" s="421"/>
      <c r="H833" s="420"/>
      <c r="I833" s="420"/>
      <c r="J833" s="420"/>
      <c r="K833" s="420"/>
      <c r="L833" s="420"/>
      <c r="M833" s="420"/>
      <c r="N833" s="420"/>
      <c r="O833" s="420"/>
      <c r="P833" s="420"/>
      <c r="Q833" s="420"/>
      <c r="R833" s="420"/>
      <c r="S833" s="420"/>
      <c r="T833" s="420"/>
      <c r="U833" s="420"/>
      <c r="V833" s="420"/>
      <c r="W833" s="420"/>
      <c r="X833" s="420"/>
      <c r="Y833" s="420"/>
      <c r="Z833" s="420"/>
      <c r="AA833" s="420"/>
      <c r="AB833" s="420"/>
      <c r="AC833" s="420"/>
    </row>
    <row r="834" spans="2:29">
      <c r="B834" s="420"/>
      <c r="C834" s="420"/>
      <c r="D834" s="420"/>
      <c r="E834" s="420"/>
      <c r="F834" s="421"/>
      <c r="G834" s="421"/>
      <c r="H834" s="420"/>
      <c r="I834" s="420"/>
      <c r="J834" s="420"/>
      <c r="K834" s="420"/>
      <c r="L834" s="420"/>
      <c r="M834" s="420"/>
      <c r="N834" s="420"/>
      <c r="O834" s="420"/>
      <c r="P834" s="420"/>
      <c r="Q834" s="420"/>
      <c r="R834" s="420"/>
      <c r="S834" s="420"/>
      <c r="T834" s="420"/>
      <c r="U834" s="420"/>
      <c r="V834" s="420"/>
      <c r="W834" s="420"/>
      <c r="X834" s="420"/>
      <c r="Y834" s="420"/>
      <c r="Z834" s="420"/>
      <c r="AA834" s="420"/>
      <c r="AB834" s="420"/>
      <c r="AC834" s="420"/>
    </row>
    <row r="835" spans="2:29">
      <c r="B835" s="420"/>
      <c r="C835" s="420"/>
      <c r="D835" s="420"/>
      <c r="E835" s="420"/>
      <c r="F835" s="421"/>
      <c r="G835" s="421"/>
      <c r="H835" s="420"/>
      <c r="I835" s="420"/>
      <c r="J835" s="420"/>
      <c r="K835" s="420"/>
      <c r="L835" s="420"/>
      <c r="M835" s="420"/>
      <c r="N835" s="420"/>
      <c r="O835" s="420"/>
      <c r="P835" s="420"/>
      <c r="Q835" s="420"/>
      <c r="R835" s="420"/>
      <c r="S835" s="420"/>
      <c r="T835" s="420"/>
      <c r="U835" s="420"/>
      <c r="V835" s="420"/>
      <c r="W835" s="420"/>
      <c r="X835" s="420"/>
      <c r="Y835" s="420"/>
      <c r="Z835" s="420"/>
      <c r="AA835" s="420"/>
      <c r="AB835" s="420"/>
      <c r="AC835" s="420"/>
    </row>
    <row r="836" spans="2:29">
      <c r="B836" s="420"/>
      <c r="C836" s="420"/>
      <c r="D836" s="420"/>
      <c r="E836" s="420"/>
      <c r="F836" s="421"/>
      <c r="G836" s="421"/>
      <c r="H836" s="420"/>
      <c r="I836" s="420"/>
      <c r="J836" s="420"/>
      <c r="K836" s="420"/>
      <c r="L836" s="420"/>
      <c r="M836" s="420"/>
      <c r="N836" s="420"/>
      <c r="O836" s="420"/>
      <c r="P836" s="420"/>
      <c r="Q836" s="420"/>
      <c r="R836" s="420"/>
      <c r="S836" s="420"/>
      <c r="T836" s="420"/>
      <c r="U836" s="420"/>
      <c r="V836" s="420"/>
      <c r="W836" s="420"/>
      <c r="X836" s="420"/>
      <c r="Y836" s="420"/>
      <c r="Z836" s="420"/>
      <c r="AA836" s="420"/>
      <c r="AB836" s="420"/>
      <c r="AC836" s="420"/>
    </row>
    <row r="837" spans="2:29">
      <c r="B837" s="420"/>
      <c r="C837" s="420"/>
      <c r="D837" s="420"/>
      <c r="E837" s="420"/>
      <c r="F837" s="421"/>
      <c r="G837" s="421"/>
      <c r="H837" s="420"/>
      <c r="I837" s="420"/>
      <c r="J837" s="420"/>
      <c r="K837" s="420"/>
      <c r="L837" s="420"/>
      <c r="M837" s="420"/>
      <c r="N837" s="420"/>
      <c r="O837" s="420"/>
      <c r="P837" s="420"/>
      <c r="Q837" s="420"/>
      <c r="R837" s="420"/>
      <c r="S837" s="420"/>
      <c r="T837" s="420"/>
      <c r="U837" s="420"/>
      <c r="V837" s="420"/>
      <c r="W837" s="420"/>
      <c r="X837" s="420"/>
      <c r="Y837" s="420"/>
      <c r="Z837" s="420"/>
      <c r="AA837" s="420"/>
      <c r="AB837" s="420"/>
      <c r="AC837" s="420"/>
    </row>
    <row r="838" spans="2:29">
      <c r="B838" s="420"/>
      <c r="C838" s="420"/>
      <c r="D838" s="420"/>
      <c r="E838" s="420"/>
      <c r="F838" s="421"/>
      <c r="G838" s="421"/>
      <c r="H838" s="420"/>
      <c r="I838" s="420"/>
      <c r="J838" s="420"/>
      <c r="K838" s="420"/>
      <c r="L838" s="420"/>
      <c r="M838" s="420"/>
      <c r="N838" s="420"/>
      <c r="O838" s="420"/>
      <c r="P838" s="420"/>
      <c r="Q838" s="420"/>
      <c r="R838" s="420"/>
      <c r="S838" s="420"/>
      <c r="T838" s="420"/>
      <c r="U838" s="420"/>
      <c r="V838" s="420"/>
      <c r="W838" s="420"/>
      <c r="X838" s="420"/>
      <c r="Y838" s="420"/>
      <c r="Z838" s="420"/>
      <c r="AA838" s="420"/>
      <c r="AB838" s="420"/>
      <c r="AC838" s="420"/>
    </row>
    <row r="839" spans="2:29">
      <c r="B839" s="420"/>
      <c r="C839" s="420"/>
      <c r="D839" s="420"/>
      <c r="E839" s="420"/>
      <c r="F839" s="421"/>
      <c r="G839" s="421"/>
      <c r="H839" s="420"/>
      <c r="I839" s="420"/>
      <c r="J839" s="420"/>
      <c r="K839" s="420"/>
      <c r="L839" s="420"/>
      <c r="M839" s="420"/>
      <c r="N839" s="420"/>
      <c r="O839" s="420"/>
      <c r="P839" s="420"/>
      <c r="Q839" s="420"/>
      <c r="R839" s="420"/>
      <c r="S839" s="420"/>
      <c r="T839" s="420"/>
      <c r="U839" s="420"/>
      <c r="V839" s="420"/>
      <c r="W839" s="420"/>
      <c r="X839" s="420"/>
      <c r="Y839" s="420"/>
      <c r="Z839" s="420"/>
      <c r="AA839" s="420"/>
      <c r="AB839" s="420"/>
      <c r="AC839" s="420"/>
    </row>
    <row r="840" spans="2:29">
      <c r="B840" s="420"/>
      <c r="C840" s="420"/>
      <c r="D840" s="420"/>
      <c r="E840" s="420"/>
      <c r="F840" s="421"/>
      <c r="G840" s="421"/>
      <c r="H840" s="420"/>
      <c r="I840" s="420"/>
      <c r="J840" s="420"/>
      <c r="K840" s="420"/>
      <c r="L840" s="420"/>
      <c r="M840" s="420"/>
      <c r="N840" s="420"/>
      <c r="O840" s="420"/>
      <c r="P840" s="420"/>
      <c r="Q840" s="420"/>
      <c r="R840" s="420"/>
      <c r="S840" s="420"/>
      <c r="T840" s="420"/>
      <c r="U840" s="420"/>
      <c r="V840" s="420"/>
      <c r="W840" s="420"/>
      <c r="X840" s="420"/>
      <c r="Y840" s="420"/>
      <c r="Z840" s="420"/>
      <c r="AA840" s="420"/>
      <c r="AB840" s="420"/>
      <c r="AC840" s="420"/>
    </row>
    <row r="841" spans="2:29">
      <c r="B841" s="420"/>
      <c r="C841" s="420"/>
      <c r="D841" s="420"/>
      <c r="E841" s="420"/>
      <c r="F841" s="421"/>
      <c r="G841" s="421"/>
      <c r="H841" s="420"/>
      <c r="I841" s="420"/>
      <c r="J841" s="420"/>
      <c r="K841" s="420"/>
      <c r="L841" s="420"/>
      <c r="M841" s="420"/>
      <c r="N841" s="420"/>
      <c r="O841" s="420"/>
      <c r="P841" s="420"/>
      <c r="Q841" s="420"/>
      <c r="R841" s="420"/>
      <c r="S841" s="420"/>
      <c r="T841" s="420"/>
      <c r="U841" s="420"/>
      <c r="V841" s="420"/>
      <c r="W841" s="420"/>
      <c r="X841" s="420"/>
      <c r="Y841" s="420"/>
      <c r="Z841" s="420"/>
      <c r="AA841" s="420"/>
      <c r="AB841" s="420"/>
      <c r="AC841" s="420"/>
    </row>
    <row r="842" spans="2:29">
      <c r="B842" s="420"/>
      <c r="C842" s="420"/>
      <c r="D842" s="420"/>
      <c r="E842" s="420"/>
      <c r="F842" s="421"/>
      <c r="G842" s="421"/>
      <c r="H842" s="420"/>
      <c r="I842" s="420"/>
      <c r="J842" s="420"/>
      <c r="K842" s="420"/>
      <c r="L842" s="420"/>
      <c r="M842" s="420"/>
      <c r="N842" s="420"/>
      <c r="O842" s="420"/>
      <c r="P842" s="420"/>
      <c r="Q842" s="420"/>
      <c r="R842" s="420"/>
      <c r="S842" s="420"/>
      <c r="T842" s="420"/>
      <c r="U842" s="420"/>
      <c r="V842" s="420"/>
      <c r="W842" s="420"/>
      <c r="X842" s="420"/>
      <c r="Y842" s="420"/>
      <c r="Z842" s="420"/>
      <c r="AA842" s="420"/>
      <c r="AB842" s="420"/>
      <c r="AC842" s="420"/>
    </row>
    <row r="843" spans="2:29">
      <c r="B843" s="420"/>
      <c r="C843" s="420"/>
      <c r="D843" s="420"/>
      <c r="E843" s="420"/>
      <c r="F843" s="421"/>
      <c r="G843" s="421"/>
      <c r="H843" s="420"/>
      <c r="I843" s="420"/>
      <c r="J843" s="420"/>
      <c r="K843" s="420"/>
      <c r="L843" s="420"/>
      <c r="M843" s="420"/>
      <c r="N843" s="420"/>
      <c r="O843" s="420"/>
      <c r="P843" s="420"/>
      <c r="Q843" s="420"/>
      <c r="R843" s="420"/>
      <c r="S843" s="420"/>
      <c r="T843" s="420"/>
      <c r="U843" s="420"/>
      <c r="V843" s="420"/>
      <c r="W843" s="420"/>
      <c r="X843" s="420"/>
      <c r="Y843" s="420"/>
      <c r="Z843" s="420"/>
      <c r="AA843" s="420"/>
      <c r="AB843" s="420"/>
      <c r="AC843" s="420"/>
    </row>
    <row r="844" spans="2:29">
      <c r="B844" s="420"/>
      <c r="C844" s="420"/>
      <c r="D844" s="420"/>
      <c r="E844" s="420"/>
      <c r="F844" s="421"/>
      <c r="G844" s="421"/>
      <c r="H844" s="420"/>
      <c r="I844" s="420"/>
      <c r="J844" s="420"/>
      <c r="K844" s="420"/>
      <c r="L844" s="420"/>
      <c r="M844" s="420"/>
      <c r="N844" s="420"/>
      <c r="O844" s="420"/>
      <c r="P844" s="420"/>
      <c r="Q844" s="420"/>
      <c r="R844" s="420"/>
      <c r="S844" s="420"/>
      <c r="T844" s="420"/>
      <c r="U844" s="420"/>
      <c r="V844" s="420"/>
      <c r="W844" s="420"/>
      <c r="X844" s="420"/>
      <c r="Y844" s="420"/>
      <c r="Z844" s="420"/>
      <c r="AA844" s="420"/>
      <c r="AB844" s="420"/>
      <c r="AC844" s="420"/>
    </row>
    <row r="845" spans="2:29">
      <c r="B845" s="420"/>
      <c r="C845" s="420"/>
      <c r="D845" s="420"/>
      <c r="E845" s="420"/>
      <c r="F845" s="421"/>
      <c r="G845" s="421"/>
      <c r="H845" s="420"/>
      <c r="I845" s="420"/>
      <c r="J845" s="420"/>
      <c r="K845" s="420"/>
      <c r="L845" s="420"/>
      <c r="M845" s="420"/>
      <c r="N845" s="420"/>
      <c r="O845" s="420"/>
      <c r="P845" s="420"/>
      <c r="Q845" s="420"/>
      <c r="R845" s="420"/>
      <c r="S845" s="420"/>
      <c r="T845" s="420"/>
      <c r="U845" s="420"/>
      <c r="V845" s="420"/>
      <c r="W845" s="420"/>
      <c r="X845" s="420"/>
      <c r="Y845" s="420"/>
      <c r="Z845" s="420"/>
      <c r="AA845" s="420"/>
      <c r="AB845" s="420"/>
      <c r="AC845" s="420"/>
    </row>
    <row r="846" spans="2:29">
      <c r="B846" s="420"/>
      <c r="C846" s="420"/>
      <c r="D846" s="420"/>
      <c r="E846" s="420"/>
      <c r="F846" s="421"/>
      <c r="G846" s="421"/>
      <c r="H846" s="420"/>
      <c r="I846" s="420"/>
      <c r="J846" s="420"/>
      <c r="K846" s="420"/>
      <c r="L846" s="420"/>
      <c r="M846" s="420"/>
      <c r="N846" s="420"/>
      <c r="O846" s="420"/>
      <c r="P846" s="420"/>
      <c r="Q846" s="420"/>
      <c r="R846" s="420"/>
      <c r="S846" s="420"/>
      <c r="T846" s="420"/>
      <c r="U846" s="420"/>
      <c r="V846" s="420"/>
      <c r="W846" s="420"/>
      <c r="X846" s="420"/>
      <c r="Y846" s="420"/>
      <c r="Z846" s="420"/>
      <c r="AA846" s="420"/>
      <c r="AB846" s="420"/>
      <c r="AC846" s="420"/>
    </row>
    <row r="847" spans="2:29">
      <c r="B847" s="420"/>
      <c r="C847" s="420"/>
      <c r="D847" s="420"/>
      <c r="E847" s="420"/>
      <c r="F847" s="421"/>
      <c r="G847" s="421"/>
      <c r="H847" s="420"/>
      <c r="I847" s="420"/>
      <c r="J847" s="420"/>
      <c r="K847" s="420"/>
      <c r="L847" s="420"/>
      <c r="M847" s="420"/>
      <c r="N847" s="420"/>
      <c r="O847" s="420"/>
      <c r="P847" s="420"/>
      <c r="Q847" s="420"/>
      <c r="R847" s="420"/>
      <c r="S847" s="420"/>
      <c r="T847" s="420"/>
      <c r="U847" s="420"/>
      <c r="V847" s="420"/>
      <c r="W847" s="420"/>
      <c r="X847" s="420"/>
      <c r="Y847" s="420"/>
      <c r="Z847" s="420"/>
      <c r="AA847" s="420"/>
      <c r="AB847" s="420"/>
      <c r="AC847" s="420"/>
    </row>
  </sheetData>
  <mergeCells count="15">
    <mergeCell ref="A52:A53"/>
    <mergeCell ref="F52:F53"/>
    <mergeCell ref="G52:G53"/>
    <mergeCell ref="A1:G1"/>
    <mergeCell ref="A2:G2"/>
    <mergeCell ref="A5:G5"/>
    <mergeCell ref="A6:G6"/>
    <mergeCell ref="A8:A9"/>
    <mergeCell ref="F8:F9"/>
    <mergeCell ref="G8:G9"/>
    <mergeCell ref="A34:G34"/>
    <mergeCell ref="A36:A37"/>
    <mergeCell ref="F36:F37"/>
    <mergeCell ref="G36:G37"/>
    <mergeCell ref="A50:G5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9" max="6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9"/>
  <sheetViews>
    <sheetView topLeftCell="A33" zoomScaleNormal="100" workbookViewId="0">
      <selection activeCell="F50" sqref="F50"/>
    </sheetView>
  </sheetViews>
  <sheetFormatPr baseColWidth="10" defaultRowHeight="12.75"/>
  <cols>
    <col min="1" max="1" width="46" style="401" customWidth="1"/>
    <col min="2" max="3" width="12.140625" style="401" customWidth="1"/>
    <col min="4" max="5" width="13.7109375" style="401" customWidth="1"/>
    <col min="6" max="6" width="14.42578125" style="422" customWidth="1"/>
    <col min="7" max="7" width="14.28515625" style="422" customWidth="1"/>
    <col min="8" max="8" width="18.42578125" style="401" hidden="1" customWidth="1"/>
    <col min="9" max="10" width="0" style="401" hidden="1" customWidth="1"/>
    <col min="11" max="11" width="5.85546875" style="401" customWidth="1"/>
    <col min="12" max="12" width="2.85546875" style="401" customWidth="1"/>
    <col min="13" max="16384" width="11.42578125" style="401"/>
  </cols>
  <sheetData>
    <row r="1" spans="1:8" ht="15">
      <c r="A1" s="865" t="s">
        <v>747</v>
      </c>
      <c r="B1" s="865"/>
      <c r="C1" s="865"/>
      <c r="D1" s="865"/>
      <c r="E1" s="865"/>
      <c r="F1" s="865"/>
      <c r="G1" s="865"/>
    </row>
    <row r="2" spans="1:8" ht="15">
      <c r="A2" s="865" t="s">
        <v>748</v>
      </c>
      <c r="B2" s="865"/>
      <c r="C2" s="865"/>
      <c r="D2" s="865"/>
      <c r="E2" s="865"/>
      <c r="F2" s="865"/>
      <c r="G2" s="865"/>
    </row>
    <row r="3" spans="1:8" ht="15">
      <c r="A3" s="88" t="s">
        <v>677</v>
      </c>
      <c r="B3" s="491"/>
      <c r="C3" s="491"/>
      <c r="D3" s="491"/>
      <c r="E3" s="491"/>
      <c r="F3" s="491"/>
      <c r="G3" s="491"/>
    </row>
    <row r="4" spans="1:8">
      <c r="A4" s="88" t="s">
        <v>678</v>
      </c>
      <c r="B4" s="402"/>
      <c r="C4" s="402"/>
      <c r="D4" s="402"/>
      <c r="E4" s="402"/>
      <c r="F4" s="403"/>
      <c r="G4" s="403"/>
    </row>
    <row r="5" spans="1:8" ht="13.5" thickBot="1">
      <c r="A5" s="866"/>
      <c r="B5" s="867"/>
      <c r="C5" s="867"/>
      <c r="D5" s="867"/>
      <c r="E5" s="867"/>
      <c r="F5" s="867"/>
      <c r="G5" s="867"/>
    </row>
    <row r="6" spans="1:8" ht="13.5" thickBot="1">
      <c r="A6" s="874" t="s">
        <v>749</v>
      </c>
      <c r="B6" s="868"/>
      <c r="C6" s="868"/>
      <c r="D6" s="868"/>
      <c r="E6" s="868"/>
      <c r="F6" s="868"/>
      <c r="G6" s="869"/>
      <c r="H6" s="419"/>
    </row>
    <row r="7" spans="1:8" ht="13.5" thickBot="1">
      <c r="A7" s="402"/>
      <c r="B7" s="405"/>
      <c r="C7" s="405"/>
      <c r="D7" s="405"/>
      <c r="E7" s="405"/>
      <c r="F7" s="406"/>
      <c r="G7" s="406"/>
      <c r="H7" s="419"/>
    </row>
    <row r="8" spans="1:8" ht="13.5" thickBot="1">
      <c r="A8" s="870" t="s">
        <v>750</v>
      </c>
      <c r="B8" s="492" t="s">
        <v>698</v>
      </c>
      <c r="C8" s="423" t="s">
        <v>699</v>
      </c>
      <c r="D8" s="493" t="s">
        <v>700</v>
      </c>
      <c r="E8" s="407" t="s">
        <v>701</v>
      </c>
      <c r="F8" s="740" t="s">
        <v>702</v>
      </c>
      <c r="G8" s="872" t="s">
        <v>703</v>
      </c>
      <c r="H8" s="419"/>
    </row>
    <row r="9" spans="1:8" ht="14.25" thickTop="1" thickBot="1">
      <c r="A9" s="871"/>
      <c r="B9" s="479" t="s">
        <v>704</v>
      </c>
      <c r="C9" s="413" t="s">
        <v>704</v>
      </c>
      <c r="D9" s="494" t="s">
        <v>704</v>
      </c>
      <c r="E9" s="413" t="s">
        <v>704</v>
      </c>
      <c r="F9" s="800"/>
      <c r="G9" s="873"/>
      <c r="H9" s="419"/>
    </row>
    <row r="10" spans="1:8" ht="13.5" thickBot="1">
      <c r="A10" s="409" t="s">
        <v>751</v>
      </c>
      <c r="B10" s="424">
        <f>B12+B13+B14</f>
        <v>2310726</v>
      </c>
      <c r="C10" s="425">
        <f>C12+C13+C14</f>
        <v>1721690</v>
      </c>
      <c r="D10" s="426">
        <f t="shared" ref="D10:E10" si="0">D12+D13+D14</f>
        <v>1700515</v>
      </c>
      <c r="E10" s="425">
        <f t="shared" si="0"/>
        <v>2992134</v>
      </c>
      <c r="F10" s="427">
        <f>3342989+1009113</f>
        <v>4352102</v>
      </c>
      <c r="G10" s="495">
        <f t="shared" ref="G10:G51" si="1">F10/E10*100-100</f>
        <v>45.451440343246674</v>
      </c>
      <c r="H10" s="419"/>
    </row>
    <row r="11" spans="1:8" ht="13.5" thickBot="1">
      <c r="A11" s="496" t="s">
        <v>752</v>
      </c>
      <c r="B11" s="486"/>
      <c r="C11" s="497"/>
      <c r="D11" s="498"/>
      <c r="E11" s="497"/>
      <c r="F11" s="497"/>
      <c r="G11" s="436"/>
      <c r="H11" s="419"/>
    </row>
    <row r="12" spans="1:8" ht="24.75" thickBot="1">
      <c r="A12" s="496" t="s">
        <v>753</v>
      </c>
      <c r="B12" s="429">
        <v>472773</v>
      </c>
      <c r="C12" s="430">
        <v>546119</v>
      </c>
      <c r="D12" s="431">
        <v>451035</v>
      </c>
      <c r="E12" s="430">
        <v>1292859</v>
      </c>
      <c r="F12" s="497">
        <v>1337196</v>
      </c>
      <c r="G12" s="436">
        <f t="shared" si="1"/>
        <v>3.4293762892937139</v>
      </c>
      <c r="H12" s="419"/>
    </row>
    <row r="13" spans="1:8" ht="24.75" thickBot="1">
      <c r="A13" s="496" t="s">
        <v>754</v>
      </c>
      <c r="B13" s="429">
        <v>1646862</v>
      </c>
      <c r="C13" s="430">
        <v>1051867</v>
      </c>
      <c r="D13" s="431">
        <v>1125828</v>
      </c>
      <c r="E13" s="430">
        <v>1605753</v>
      </c>
      <c r="F13" s="497">
        <v>1838644</v>
      </c>
      <c r="G13" s="436">
        <f t="shared" si="1"/>
        <v>14.503538215404248</v>
      </c>
      <c r="H13" s="419"/>
    </row>
    <row r="14" spans="1:8" ht="13.5" thickBot="1">
      <c r="A14" s="496" t="s">
        <v>755</v>
      </c>
      <c r="B14" s="429">
        <v>191091</v>
      </c>
      <c r="C14" s="430">
        <v>123704</v>
      </c>
      <c r="D14" s="431">
        <v>123652</v>
      </c>
      <c r="E14" s="430">
        <v>93522</v>
      </c>
      <c r="F14" s="497">
        <v>167150</v>
      </c>
      <c r="G14" s="436">
        <f t="shared" si="1"/>
        <v>78.727999828917262</v>
      </c>
      <c r="H14" s="419"/>
    </row>
    <row r="15" spans="1:8" ht="24.75" thickBot="1">
      <c r="A15" s="496" t="s">
        <v>756</v>
      </c>
      <c r="B15" s="486"/>
      <c r="C15" s="497"/>
      <c r="D15" s="498"/>
      <c r="E15" s="497"/>
      <c r="F15" s="497"/>
      <c r="G15" s="436"/>
      <c r="H15" s="419"/>
    </row>
    <row r="16" spans="1:8" ht="36.75" thickBot="1">
      <c r="A16" s="496" t="s">
        <v>757</v>
      </c>
      <c r="B16" s="429"/>
      <c r="C16" s="430"/>
      <c r="D16" s="431"/>
      <c r="E16" s="430"/>
      <c r="F16" s="430"/>
      <c r="G16" s="436"/>
      <c r="H16" s="419"/>
    </row>
    <row r="17" spans="1:8" ht="24.75" thickBot="1">
      <c r="A17" s="496" t="s">
        <v>758</v>
      </c>
      <c r="B17" s="432"/>
      <c r="C17" s="430"/>
      <c r="D17" s="433"/>
      <c r="E17" s="434"/>
      <c r="F17" s="434"/>
      <c r="G17" s="436"/>
      <c r="H17" s="419"/>
    </row>
    <row r="18" spans="1:8" ht="13.5" thickBot="1">
      <c r="A18" s="411" t="s">
        <v>759</v>
      </c>
      <c r="B18" s="435">
        <f>B19+B20+B21</f>
        <v>15932730</v>
      </c>
      <c r="C18" s="436">
        <f>C19+C20+C21</f>
        <v>12768847</v>
      </c>
      <c r="D18" s="437">
        <f t="shared" ref="D18:E18" si="2">D19+D20+D21</f>
        <v>16211658</v>
      </c>
      <c r="E18" s="436">
        <f t="shared" si="2"/>
        <v>21036674</v>
      </c>
      <c r="F18" s="438">
        <f>14018062+16915790</f>
        <v>30933852</v>
      </c>
      <c r="G18" s="436">
        <f t="shared" si="1"/>
        <v>47.047256614805178</v>
      </c>
      <c r="H18" s="419"/>
    </row>
    <row r="19" spans="1:8" ht="36.75" thickBot="1">
      <c r="A19" s="496" t="s">
        <v>760</v>
      </c>
      <c r="B19" s="432">
        <v>275540</v>
      </c>
      <c r="C19" s="430">
        <v>290047</v>
      </c>
      <c r="D19" s="433">
        <v>370564</v>
      </c>
      <c r="E19" s="434">
        <v>600250</v>
      </c>
      <c r="F19" s="434">
        <v>700903</v>
      </c>
      <c r="G19" s="436">
        <f t="shared" si="1"/>
        <v>16.768513119533537</v>
      </c>
      <c r="H19" s="419"/>
    </row>
    <row r="20" spans="1:8" ht="13.5" thickBot="1">
      <c r="A20" s="496" t="s">
        <v>761</v>
      </c>
      <c r="B20" s="432">
        <v>8178029</v>
      </c>
      <c r="C20" s="430">
        <v>8332325</v>
      </c>
      <c r="D20" s="433">
        <v>10438944</v>
      </c>
      <c r="E20" s="434">
        <f>11096747+3999418</f>
        <v>15096165</v>
      </c>
      <c r="F20" s="434">
        <v>11915353</v>
      </c>
      <c r="G20" s="436">
        <f t="shared" si="1"/>
        <v>-21.070331438481233</v>
      </c>
      <c r="H20" s="419"/>
    </row>
    <row r="21" spans="1:8" ht="13.5" thickBot="1">
      <c r="A21" s="496" t="s">
        <v>762</v>
      </c>
      <c r="B21" s="432">
        <v>7479161</v>
      </c>
      <c r="C21" s="430">
        <v>4146475</v>
      </c>
      <c r="D21" s="433">
        <v>5402150</v>
      </c>
      <c r="E21" s="434">
        <f>4223186+1117073</f>
        <v>5340259</v>
      </c>
      <c r="F21" s="434">
        <v>1401806</v>
      </c>
      <c r="G21" s="436">
        <f t="shared" si="1"/>
        <v>-73.750224474131301</v>
      </c>
      <c r="H21" s="419"/>
    </row>
    <row r="22" spans="1:8" ht="24.75" thickBot="1">
      <c r="A22" s="496" t="s">
        <v>763</v>
      </c>
      <c r="B22" s="432"/>
      <c r="C22" s="430"/>
      <c r="D22" s="433"/>
      <c r="E22" s="434"/>
      <c r="F22" s="434"/>
      <c r="G22" s="436"/>
      <c r="H22" s="419"/>
    </row>
    <row r="23" spans="1:8">
      <c r="A23" s="428"/>
      <c r="B23" s="432"/>
      <c r="C23" s="430"/>
      <c r="D23" s="433"/>
      <c r="E23" s="434"/>
      <c r="F23" s="434"/>
      <c r="G23" s="436"/>
      <c r="H23" s="419"/>
    </row>
    <row r="24" spans="1:8" ht="13.5" thickBot="1">
      <c r="A24" s="411" t="s">
        <v>764</v>
      </c>
      <c r="B24" s="499"/>
      <c r="C24" s="500"/>
      <c r="D24" s="501">
        <f>D26+D27+D28+D29+D30</f>
        <v>1129605</v>
      </c>
      <c r="E24" s="436">
        <f>E26+E27+E28+E29+E30</f>
        <v>3809640</v>
      </c>
      <c r="F24" s="502">
        <f>2423982+2485745</f>
        <v>4909727</v>
      </c>
      <c r="G24" s="436">
        <f t="shared" si="1"/>
        <v>28.876403019707908</v>
      </c>
      <c r="H24" s="419"/>
    </row>
    <row r="25" spans="1:8" ht="24.75" thickBot="1">
      <c r="A25" s="496" t="s">
        <v>765</v>
      </c>
      <c r="B25" s="499"/>
      <c r="C25" s="500"/>
      <c r="D25" s="433"/>
      <c r="E25" s="434"/>
      <c r="F25" s="434"/>
      <c r="G25" s="436"/>
      <c r="H25" s="419"/>
    </row>
    <row r="26" spans="1:8" ht="24.75" thickBot="1">
      <c r="A26" s="496" t="s">
        <v>766</v>
      </c>
      <c r="B26" s="499"/>
      <c r="C26" s="500"/>
      <c r="D26" s="433">
        <v>92524</v>
      </c>
      <c r="E26" s="434">
        <v>94986</v>
      </c>
      <c r="F26" s="434">
        <f>F24*3/100</f>
        <v>147291.81</v>
      </c>
      <c r="G26" s="436">
        <f t="shared" si="1"/>
        <v>55.066862484997785</v>
      </c>
      <c r="H26" s="419"/>
    </row>
    <row r="27" spans="1:8" ht="24.75" thickBot="1">
      <c r="A27" s="496" t="s">
        <v>767</v>
      </c>
      <c r="B27" s="499"/>
      <c r="C27" s="500"/>
      <c r="D27" s="433">
        <v>362891</v>
      </c>
      <c r="E27" s="434">
        <v>652021</v>
      </c>
      <c r="F27" s="434">
        <f>F24*17/100</f>
        <v>834653.59</v>
      </c>
      <c r="G27" s="436">
        <f t="shared" si="1"/>
        <v>28.010231265557394</v>
      </c>
      <c r="H27" s="419"/>
    </row>
    <row r="28" spans="1:8" ht="13.5" thickBot="1">
      <c r="A28" s="496" t="s">
        <v>768</v>
      </c>
      <c r="B28" s="499"/>
      <c r="C28" s="500"/>
      <c r="D28" s="433">
        <v>326490</v>
      </c>
      <c r="E28" s="434">
        <v>910340</v>
      </c>
      <c r="F28" s="434">
        <f>F24*25/100</f>
        <v>1227431.75</v>
      </c>
      <c r="G28" s="436">
        <f t="shared" si="1"/>
        <v>34.832233011841737</v>
      </c>
      <c r="H28" s="419"/>
    </row>
    <row r="29" spans="1:8" ht="24.75" thickBot="1">
      <c r="A29" s="496" t="s">
        <v>769</v>
      </c>
      <c r="B29" s="499"/>
      <c r="C29" s="500"/>
      <c r="D29" s="433">
        <v>175029</v>
      </c>
      <c r="E29" s="434">
        <v>1770053</v>
      </c>
      <c r="F29" s="434">
        <f>F24*45/100</f>
        <v>2209377.15</v>
      </c>
      <c r="G29" s="436">
        <f t="shared" si="1"/>
        <v>24.819830253670361</v>
      </c>
      <c r="H29" s="419"/>
    </row>
    <row r="30" spans="1:8" ht="24.75" thickBot="1">
      <c r="A30" s="496" t="s">
        <v>770</v>
      </c>
      <c r="B30" s="499"/>
      <c r="C30" s="500"/>
      <c r="D30" s="433">
        <v>172671</v>
      </c>
      <c r="E30" s="434">
        <v>382240</v>
      </c>
      <c r="F30" s="434">
        <f>F24*10/100</f>
        <v>490972.7</v>
      </c>
      <c r="G30" s="436">
        <f t="shared" si="1"/>
        <v>28.446185642528263</v>
      </c>
      <c r="H30" s="419"/>
    </row>
    <row r="31" spans="1:8" ht="13.5" thickBot="1">
      <c r="A31" s="411" t="s">
        <v>771</v>
      </c>
      <c r="B31" s="499"/>
      <c r="C31" s="500"/>
      <c r="D31" s="433"/>
      <c r="E31" s="434"/>
      <c r="F31" s="434"/>
      <c r="G31" s="436"/>
      <c r="H31" s="419"/>
    </row>
    <row r="32" spans="1:8" ht="24.75" thickBot="1">
      <c r="A32" s="496" t="s">
        <v>772</v>
      </c>
      <c r="B32" s="499"/>
      <c r="C32" s="500"/>
      <c r="D32" s="433"/>
      <c r="E32" s="434"/>
      <c r="F32" s="434"/>
      <c r="G32" s="436"/>
      <c r="H32" s="419"/>
    </row>
    <row r="33" spans="1:8" ht="24.75" thickBot="1">
      <c r="A33" s="496" t="s">
        <v>773</v>
      </c>
      <c r="B33" s="499"/>
      <c r="C33" s="500"/>
      <c r="D33" s="433"/>
      <c r="E33" s="434"/>
      <c r="F33" s="434"/>
      <c r="G33" s="436"/>
      <c r="H33" s="419"/>
    </row>
    <row r="34" spans="1:8" ht="24.75" thickBot="1">
      <c r="A34" s="496" t="s">
        <v>774</v>
      </c>
      <c r="B34" s="499"/>
      <c r="C34" s="500"/>
      <c r="D34" s="433"/>
      <c r="E34" s="434"/>
      <c r="F34" s="434"/>
      <c r="G34" s="436"/>
      <c r="H34" s="419"/>
    </row>
    <row r="35" spans="1:8" ht="13.5" thickBot="1">
      <c r="A35" s="411" t="s">
        <v>775</v>
      </c>
      <c r="B35" s="499"/>
      <c r="C35" s="500"/>
      <c r="D35" s="501">
        <f>D38</f>
        <v>265005</v>
      </c>
      <c r="E35" s="436">
        <f t="shared" ref="E35" si="3">E38</f>
        <v>369464</v>
      </c>
      <c r="F35" s="502">
        <f>F38+34640</f>
        <v>605151</v>
      </c>
      <c r="G35" s="436">
        <f t="shared" si="1"/>
        <v>63.791600805491214</v>
      </c>
      <c r="H35" s="419"/>
    </row>
    <row r="36" spans="1:8" ht="13.5" thickBot="1">
      <c r="A36" s="496" t="s">
        <v>776</v>
      </c>
      <c r="B36" s="499"/>
      <c r="C36" s="500"/>
      <c r="D36" s="433"/>
      <c r="E36" s="434"/>
      <c r="F36" s="434"/>
      <c r="G36" s="436"/>
      <c r="H36" s="419"/>
    </row>
    <row r="37" spans="1:8" ht="24.75" thickBot="1">
      <c r="A37" s="496" t="s">
        <v>777</v>
      </c>
      <c r="B37" s="499"/>
      <c r="C37" s="500"/>
      <c r="D37" s="433"/>
      <c r="E37" s="434"/>
      <c r="F37" s="434"/>
      <c r="G37" s="436"/>
      <c r="H37" s="419"/>
    </row>
    <row r="38" spans="1:8" ht="36.75" thickBot="1">
      <c r="A38" s="496" t="s">
        <v>778</v>
      </c>
      <c r="B38" s="499"/>
      <c r="C38" s="500"/>
      <c r="D38" s="433">
        <v>265005</v>
      </c>
      <c r="E38" s="434">
        <v>369464</v>
      </c>
      <c r="F38" s="434">
        <v>570511</v>
      </c>
      <c r="G38" s="436">
        <f t="shared" si="1"/>
        <v>54.415856483987625</v>
      </c>
      <c r="H38" s="419"/>
    </row>
    <row r="39" spans="1:8" ht="24">
      <c r="A39" s="411" t="s">
        <v>779</v>
      </c>
      <c r="B39" s="499"/>
      <c r="C39" s="500"/>
      <c r="D39" s="433"/>
      <c r="E39" s="434"/>
      <c r="F39" s="436">
        <f>F40</f>
        <v>429883</v>
      </c>
      <c r="G39" s="436"/>
      <c r="H39" s="419"/>
    </row>
    <row r="40" spans="1:8" ht="24">
      <c r="A40" s="428" t="s">
        <v>780</v>
      </c>
      <c r="B40" s="499"/>
      <c r="C40" s="500"/>
      <c r="D40" s="433"/>
      <c r="E40" s="434"/>
      <c r="F40" s="434">
        <v>429883</v>
      </c>
      <c r="G40" s="436"/>
      <c r="H40" s="419"/>
    </row>
    <row r="41" spans="1:8">
      <c r="A41" s="411" t="s">
        <v>781</v>
      </c>
      <c r="B41" s="499"/>
      <c r="C41" s="500"/>
      <c r="D41" s="433"/>
      <c r="E41" s="436">
        <f>E42+E43+E44+E45+E46</f>
        <v>984090</v>
      </c>
      <c r="F41" s="436">
        <f>821293+102600</f>
        <v>923893</v>
      </c>
      <c r="G41" s="436">
        <f t="shared" si="1"/>
        <v>-6.1170218171102277</v>
      </c>
      <c r="H41" s="419"/>
    </row>
    <row r="42" spans="1:8">
      <c r="A42" s="428" t="s">
        <v>782</v>
      </c>
      <c r="B42" s="499"/>
      <c r="C42" s="500"/>
      <c r="D42" s="433"/>
      <c r="E42" s="434">
        <v>174817</v>
      </c>
      <c r="F42" s="434">
        <v>188897</v>
      </c>
      <c r="G42" s="436">
        <f t="shared" si="1"/>
        <v>8.0541366114279498</v>
      </c>
      <c r="H42" s="419"/>
    </row>
    <row r="43" spans="1:8">
      <c r="A43" s="428" t="s">
        <v>783</v>
      </c>
      <c r="B43" s="499"/>
      <c r="C43" s="500"/>
      <c r="D43" s="433"/>
      <c r="E43" s="434">
        <v>158295</v>
      </c>
      <c r="F43" s="434">
        <v>164259</v>
      </c>
      <c r="G43" s="436">
        <f t="shared" si="1"/>
        <v>3.7676490097602482</v>
      </c>
      <c r="H43" s="419"/>
    </row>
    <row r="44" spans="1:8">
      <c r="A44" s="428" t="s">
        <v>784</v>
      </c>
      <c r="B44" s="499"/>
      <c r="C44" s="500"/>
      <c r="D44" s="433"/>
      <c r="E44" s="434">
        <v>130691</v>
      </c>
      <c r="F44" s="434">
        <v>139620</v>
      </c>
      <c r="G44" s="436">
        <f t="shared" si="1"/>
        <v>6.8321460544337356</v>
      </c>
      <c r="H44" s="419"/>
    </row>
    <row r="45" spans="1:8">
      <c r="A45" s="428" t="s">
        <v>785</v>
      </c>
      <c r="B45" s="499"/>
      <c r="C45" s="500"/>
      <c r="D45" s="433"/>
      <c r="E45" s="434">
        <v>253490</v>
      </c>
      <c r="F45" s="434">
        <v>164259</v>
      </c>
      <c r="G45" s="436">
        <f t="shared" si="1"/>
        <v>-35.200994122056102</v>
      </c>
      <c r="H45" s="419"/>
    </row>
    <row r="46" spans="1:8">
      <c r="A46" s="428" t="s">
        <v>786</v>
      </c>
      <c r="B46" s="499"/>
      <c r="C46" s="500"/>
      <c r="D46" s="433"/>
      <c r="E46" s="434">
        <v>266797</v>
      </c>
      <c r="F46" s="434">
        <v>164259</v>
      </c>
      <c r="G46" s="436">
        <f t="shared" si="1"/>
        <v>-38.432965887922279</v>
      </c>
      <c r="H46" s="419"/>
    </row>
    <row r="47" spans="1:8" ht="13.5" thickBot="1">
      <c r="A47" s="428" t="s">
        <v>787</v>
      </c>
      <c r="B47" s="499"/>
      <c r="C47" s="500"/>
      <c r="D47" s="433"/>
      <c r="E47" s="434"/>
      <c r="F47" s="434"/>
      <c r="G47" s="436"/>
      <c r="H47" s="419"/>
    </row>
    <row r="48" spans="1:8" ht="13.5" thickBot="1">
      <c r="A48" s="413" t="s">
        <v>788</v>
      </c>
      <c r="B48" s="460">
        <f>B10+B18</f>
        <v>18243456</v>
      </c>
      <c r="C48" s="414">
        <f>C10+C18</f>
        <v>14490537</v>
      </c>
      <c r="D48" s="490">
        <f>D10+D18+D24+D35</f>
        <v>19306783</v>
      </c>
      <c r="E48" s="414">
        <f>E10+E18+E24+E35+E41</f>
        <v>29192002</v>
      </c>
      <c r="F48" s="414">
        <f>F10+F18+F24+F35+F39+F41</f>
        <v>42154608</v>
      </c>
      <c r="G48" s="436">
        <f t="shared" si="1"/>
        <v>44.404648917193128</v>
      </c>
      <c r="H48" s="419"/>
    </row>
    <row r="49" spans="1:29" ht="22.5" customHeight="1">
      <c r="A49" s="411" t="s">
        <v>403</v>
      </c>
      <c r="B49" s="499">
        <v>5843478</v>
      </c>
      <c r="C49" s="500">
        <v>6220619</v>
      </c>
      <c r="D49" s="503">
        <v>6248331</v>
      </c>
      <c r="E49" s="434">
        <v>6659779</v>
      </c>
      <c r="F49" s="434">
        <v>5215923</v>
      </c>
      <c r="G49" s="436">
        <f t="shared" si="1"/>
        <v>-21.680238938859688</v>
      </c>
      <c r="H49" s="419"/>
      <c r="M49" s="504"/>
    </row>
    <row r="50" spans="1:29" ht="29.25" customHeight="1" thickBot="1">
      <c r="A50" s="411" t="s">
        <v>789</v>
      </c>
      <c r="B50" s="499">
        <v>45554052</v>
      </c>
      <c r="C50" s="500">
        <v>44246857</v>
      </c>
      <c r="D50" s="503">
        <v>60119343</v>
      </c>
      <c r="E50" s="434">
        <v>37165967</v>
      </c>
      <c r="F50" s="434">
        <v>17053293</v>
      </c>
      <c r="G50" s="497">
        <f t="shared" si="1"/>
        <v>-54.115836673911915</v>
      </c>
      <c r="H50" s="419"/>
    </row>
    <row r="51" spans="1:29" ht="24" customHeight="1" thickBot="1">
      <c r="A51" s="413" t="s">
        <v>691</v>
      </c>
      <c r="B51" s="460">
        <f>B48+B49+B50</f>
        <v>69640986</v>
      </c>
      <c r="C51" s="414">
        <f>C48+C49+C50</f>
        <v>64958013</v>
      </c>
      <c r="D51" s="490">
        <f>D48+D49+D50</f>
        <v>85674457</v>
      </c>
      <c r="E51" s="414">
        <f>E48+E49+E50</f>
        <v>73017748</v>
      </c>
      <c r="F51" s="414">
        <f>SUM(F48:F50)</f>
        <v>64423824</v>
      </c>
      <c r="G51" s="425">
        <f t="shared" si="1"/>
        <v>-11.769637157256625</v>
      </c>
      <c r="H51" s="419"/>
    </row>
    <row r="52" spans="1:29">
      <c r="A52" s="415" t="s">
        <v>719</v>
      </c>
      <c r="B52" s="405"/>
      <c r="C52" s="405"/>
      <c r="D52" s="405"/>
      <c r="E52" s="405"/>
      <c r="F52" s="406"/>
      <c r="G52" s="406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</row>
    <row r="53" spans="1:29">
      <c r="A53" s="415" t="s">
        <v>746</v>
      </c>
      <c r="B53" s="405"/>
      <c r="C53" s="405"/>
      <c r="D53" s="405"/>
      <c r="E53" s="405"/>
      <c r="F53" s="406"/>
      <c r="G53" s="406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</row>
    <row r="54" spans="1:29">
      <c r="B54" s="420"/>
      <c r="C54" s="420"/>
      <c r="D54" s="420"/>
      <c r="E54" s="420"/>
      <c r="F54" s="421"/>
      <c r="G54" s="421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</row>
    <row r="55" spans="1:29">
      <c r="B55" s="420"/>
      <c r="C55" s="420"/>
      <c r="D55" s="420"/>
      <c r="E55" s="420"/>
      <c r="F55" s="421"/>
      <c r="G55" s="421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</row>
    <row r="56" spans="1:29">
      <c r="B56" s="420"/>
      <c r="C56" s="420"/>
      <c r="D56" s="420"/>
      <c r="E56" s="420"/>
      <c r="F56" s="421"/>
      <c r="G56" s="421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</row>
    <row r="57" spans="1:29">
      <c r="B57" s="420"/>
      <c r="C57" s="420"/>
      <c r="D57" s="420"/>
      <c r="E57" s="420"/>
      <c r="F57" s="421"/>
      <c r="G57" s="421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</row>
    <row r="58" spans="1:29">
      <c r="B58" s="420"/>
      <c r="C58" s="420"/>
      <c r="D58" s="420"/>
      <c r="E58" s="420"/>
      <c r="F58" s="421"/>
      <c r="G58" s="421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</row>
    <row r="59" spans="1:29">
      <c r="B59" s="420"/>
      <c r="C59" s="420"/>
      <c r="D59" s="420"/>
      <c r="E59" s="420"/>
      <c r="F59" s="421"/>
      <c r="G59" s="421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</row>
    <row r="60" spans="1:29">
      <c r="B60" s="420"/>
      <c r="C60" s="420"/>
      <c r="D60" s="420"/>
      <c r="E60" s="420"/>
      <c r="F60" s="421"/>
      <c r="G60" s="421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</row>
    <row r="61" spans="1:29">
      <c r="B61" s="420"/>
      <c r="C61" s="420"/>
      <c r="D61" s="420"/>
      <c r="E61" s="420"/>
      <c r="F61" s="421"/>
      <c r="G61" s="421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</row>
    <row r="62" spans="1:29">
      <c r="B62" s="420"/>
      <c r="C62" s="420"/>
      <c r="D62" s="420"/>
      <c r="E62" s="420"/>
      <c r="F62" s="421"/>
      <c r="G62" s="421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</row>
    <row r="63" spans="1:29">
      <c r="B63" s="420"/>
      <c r="C63" s="420"/>
      <c r="D63" s="420"/>
      <c r="E63" s="420"/>
      <c r="F63" s="421"/>
      <c r="G63" s="421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</row>
    <row r="64" spans="1:29">
      <c r="B64" s="420"/>
      <c r="C64" s="420"/>
      <c r="D64" s="420"/>
      <c r="E64" s="420"/>
      <c r="F64" s="421"/>
      <c r="G64" s="421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</row>
    <row r="65" spans="2:29">
      <c r="B65" s="420"/>
      <c r="C65" s="420"/>
      <c r="D65" s="420"/>
      <c r="E65" s="420"/>
      <c r="F65" s="421"/>
      <c r="G65" s="421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</row>
    <row r="66" spans="2:29">
      <c r="B66" s="420"/>
      <c r="C66" s="420"/>
      <c r="D66" s="420"/>
      <c r="E66" s="420"/>
      <c r="F66" s="421"/>
      <c r="G66" s="421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</row>
    <row r="67" spans="2:29">
      <c r="B67" s="420"/>
      <c r="C67" s="420"/>
      <c r="D67" s="420"/>
      <c r="E67" s="420"/>
      <c r="F67" s="421"/>
      <c r="G67" s="421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</row>
    <row r="68" spans="2:29">
      <c r="B68" s="420"/>
      <c r="C68" s="420"/>
      <c r="D68" s="420"/>
      <c r="E68" s="420"/>
      <c r="F68" s="421"/>
      <c r="G68" s="421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</row>
    <row r="69" spans="2:29">
      <c r="B69" s="420"/>
      <c r="C69" s="420"/>
      <c r="D69" s="420"/>
      <c r="E69" s="420"/>
      <c r="F69" s="421"/>
      <c r="G69" s="421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</row>
    <row r="70" spans="2:29">
      <c r="B70" s="420"/>
      <c r="C70" s="420"/>
      <c r="D70" s="420"/>
      <c r="E70" s="420"/>
      <c r="F70" s="421"/>
      <c r="G70" s="421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</row>
    <row r="71" spans="2:29">
      <c r="B71" s="420"/>
      <c r="C71" s="420"/>
      <c r="D71" s="420"/>
      <c r="E71" s="420"/>
      <c r="F71" s="421"/>
      <c r="G71" s="421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</row>
    <row r="72" spans="2:29">
      <c r="B72" s="420"/>
      <c r="C72" s="420"/>
      <c r="D72" s="420"/>
      <c r="E72" s="420"/>
      <c r="F72" s="421"/>
      <c r="G72" s="421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</row>
    <row r="73" spans="2:29">
      <c r="B73" s="420"/>
      <c r="C73" s="420"/>
      <c r="D73" s="420"/>
      <c r="E73" s="420"/>
      <c r="F73" s="421"/>
      <c r="G73" s="421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</row>
    <row r="74" spans="2:29">
      <c r="B74" s="420"/>
      <c r="C74" s="420"/>
      <c r="D74" s="420"/>
      <c r="E74" s="420"/>
      <c r="F74" s="421"/>
      <c r="G74" s="421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</row>
    <row r="75" spans="2:29">
      <c r="B75" s="420"/>
      <c r="C75" s="420"/>
      <c r="D75" s="420"/>
      <c r="E75" s="420"/>
      <c r="F75" s="421"/>
      <c r="G75" s="421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</row>
    <row r="76" spans="2:29">
      <c r="B76" s="420"/>
      <c r="C76" s="420"/>
      <c r="D76" s="420"/>
      <c r="E76" s="420"/>
      <c r="F76" s="421"/>
      <c r="G76" s="421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</row>
    <row r="77" spans="2:29">
      <c r="B77" s="420"/>
      <c r="C77" s="420"/>
      <c r="D77" s="420"/>
      <c r="E77" s="420"/>
      <c r="F77" s="421"/>
      <c r="G77" s="421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</row>
    <row r="78" spans="2:29">
      <c r="B78" s="420"/>
      <c r="C78" s="420"/>
      <c r="D78" s="420"/>
      <c r="E78" s="420"/>
      <c r="F78" s="421"/>
      <c r="G78" s="421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</row>
    <row r="79" spans="2:29">
      <c r="B79" s="420"/>
      <c r="C79" s="420"/>
      <c r="D79" s="420"/>
      <c r="E79" s="420"/>
      <c r="F79" s="421"/>
      <c r="G79" s="421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</row>
    <row r="80" spans="2:29">
      <c r="B80" s="420"/>
      <c r="C80" s="420"/>
      <c r="D80" s="420"/>
      <c r="E80" s="420"/>
      <c r="F80" s="421"/>
      <c r="G80" s="421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</row>
    <row r="81" spans="2:29">
      <c r="B81" s="420"/>
      <c r="C81" s="420"/>
      <c r="D81" s="420"/>
      <c r="E81" s="420"/>
      <c r="F81" s="421"/>
      <c r="G81" s="421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</row>
    <row r="82" spans="2:29">
      <c r="B82" s="420"/>
      <c r="C82" s="420"/>
      <c r="D82" s="420"/>
      <c r="E82" s="420"/>
      <c r="F82" s="421"/>
      <c r="G82" s="421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</row>
    <row r="83" spans="2:29">
      <c r="B83" s="420"/>
      <c r="C83" s="420"/>
      <c r="D83" s="420"/>
      <c r="E83" s="420"/>
      <c r="F83" s="421"/>
      <c r="G83" s="421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</row>
    <row r="84" spans="2:29">
      <c r="B84" s="420"/>
      <c r="C84" s="420"/>
      <c r="D84" s="420"/>
      <c r="E84" s="420"/>
      <c r="F84" s="421"/>
      <c r="G84" s="421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</row>
    <row r="85" spans="2:29">
      <c r="B85" s="420"/>
      <c r="C85" s="420"/>
      <c r="D85" s="420"/>
      <c r="E85" s="420"/>
      <c r="F85" s="421"/>
      <c r="G85" s="421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</row>
    <row r="86" spans="2:29">
      <c r="B86" s="420"/>
      <c r="C86" s="420"/>
      <c r="D86" s="420"/>
      <c r="E86" s="420"/>
      <c r="F86" s="421"/>
      <c r="G86" s="421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</row>
    <row r="87" spans="2:29">
      <c r="B87" s="420"/>
      <c r="C87" s="420"/>
      <c r="D87" s="420"/>
      <c r="E87" s="420"/>
      <c r="F87" s="421"/>
      <c r="G87" s="421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</row>
    <row r="88" spans="2:29">
      <c r="B88" s="420"/>
      <c r="C88" s="420"/>
      <c r="D88" s="420"/>
      <c r="E88" s="420"/>
      <c r="F88" s="421"/>
      <c r="G88" s="421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</row>
    <row r="89" spans="2:29">
      <c r="B89" s="420"/>
      <c r="C89" s="420"/>
      <c r="D89" s="420"/>
      <c r="E89" s="420"/>
      <c r="F89" s="421"/>
      <c r="G89" s="421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</row>
    <row r="90" spans="2:29">
      <c r="B90" s="420"/>
      <c r="C90" s="420"/>
      <c r="D90" s="420"/>
      <c r="E90" s="420"/>
      <c r="F90" s="421"/>
      <c r="G90" s="421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</row>
    <row r="91" spans="2:29">
      <c r="B91" s="420"/>
      <c r="C91" s="420"/>
      <c r="D91" s="420"/>
      <c r="E91" s="420"/>
      <c r="F91" s="421"/>
      <c r="G91" s="421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</row>
    <row r="92" spans="2:29">
      <c r="B92" s="420"/>
      <c r="C92" s="420"/>
      <c r="D92" s="420"/>
      <c r="E92" s="420"/>
      <c r="F92" s="421"/>
      <c r="G92" s="421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</row>
    <row r="93" spans="2:29">
      <c r="B93" s="420"/>
      <c r="C93" s="420"/>
      <c r="D93" s="420"/>
      <c r="E93" s="420"/>
      <c r="F93" s="421"/>
      <c r="G93" s="421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</row>
    <row r="94" spans="2:29">
      <c r="B94" s="420"/>
      <c r="C94" s="420"/>
      <c r="D94" s="420"/>
      <c r="E94" s="420"/>
      <c r="F94" s="421"/>
      <c r="G94" s="421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</row>
    <row r="95" spans="2:29">
      <c r="B95" s="420"/>
      <c r="C95" s="420"/>
      <c r="D95" s="420"/>
      <c r="E95" s="420"/>
      <c r="F95" s="421"/>
      <c r="G95" s="421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</row>
    <row r="96" spans="2:29">
      <c r="B96" s="420"/>
      <c r="C96" s="420"/>
      <c r="D96" s="420"/>
      <c r="E96" s="420"/>
      <c r="F96" s="421"/>
      <c r="G96" s="421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</row>
    <row r="97" spans="2:29">
      <c r="B97" s="420"/>
      <c r="C97" s="420"/>
      <c r="D97" s="420"/>
      <c r="E97" s="420"/>
      <c r="F97" s="421"/>
      <c r="G97" s="421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</row>
    <row r="98" spans="2:29">
      <c r="B98" s="420"/>
      <c r="C98" s="420"/>
      <c r="D98" s="420"/>
      <c r="E98" s="420"/>
      <c r="F98" s="421"/>
      <c r="G98" s="421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</row>
    <row r="99" spans="2:29">
      <c r="B99" s="420"/>
      <c r="C99" s="420"/>
      <c r="D99" s="420"/>
      <c r="E99" s="420"/>
      <c r="F99" s="421"/>
      <c r="G99" s="421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</row>
    <row r="100" spans="2:29">
      <c r="B100" s="420"/>
      <c r="C100" s="420"/>
      <c r="D100" s="420"/>
      <c r="E100" s="420"/>
      <c r="F100" s="421"/>
      <c r="G100" s="421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</row>
    <row r="101" spans="2:29">
      <c r="B101" s="420"/>
      <c r="C101" s="420"/>
      <c r="D101" s="420"/>
      <c r="E101" s="420"/>
      <c r="F101" s="421"/>
      <c r="G101" s="421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</row>
    <row r="102" spans="2:29">
      <c r="B102" s="420"/>
      <c r="C102" s="420"/>
      <c r="D102" s="420"/>
      <c r="E102" s="420"/>
      <c r="F102" s="421"/>
      <c r="G102" s="421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</row>
    <row r="103" spans="2:29">
      <c r="B103" s="420"/>
      <c r="C103" s="420"/>
      <c r="D103" s="420"/>
      <c r="E103" s="420"/>
      <c r="F103" s="421"/>
      <c r="G103" s="421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</row>
    <row r="104" spans="2:29">
      <c r="B104" s="420"/>
      <c r="C104" s="420"/>
      <c r="D104" s="420"/>
      <c r="E104" s="420"/>
      <c r="F104" s="421"/>
      <c r="G104" s="421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</row>
    <row r="105" spans="2:29">
      <c r="B105" s="420"/>
      <c r="C105" s="420"/>
      <c r="D105" s="420"/>
      <c r="E105" s="420"/>
      <c r="F105" s="421"/>
      <c r="G105" s="421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</row>
    <row r="106" spans="2:29">
      <c r="B106" s="420"/>
      <c r="C106" s="420"/>
      <c r="D106" s="420"/>
      <c r="E106" s="420"/>
      <c r="F106" s="421"/>
      <c r="G106" s="421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</row>
    <row r="107" spans="2:29">
      <c r="B107" s="420"/>
      <c r="C107" s="420"/>
      <c r="D107" s="420"/>
      <c r="E107" s="420"/>
      <c r="F107" s="421"/>
      <c r="G107" s="421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</row>
    <row r="108" spans="2:29">
      <c r="B108" s="420"/>
      <c r="C108" s="420"/>
      <c r="D108" s="420"/>
      <c r="E108" s="420"/>
      <c r="F108" s="421"/>
      <c r="G108" s="421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</row>
    <row r="109" spans="2:29">
      <c r="B109" s="420"/>
      <c r="C109" s="420"/>
      <c r="D109" s="420"/>
      <c r="E109" s="420"/>
      <c r="F109" s="421"/>
      <c r="G109" s="421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</row>
    <row r="110" spans="2:29">
      <c r="B110" s="420"/>
      <c r="C110" s="420"/>
      <c r="D110" s="420"/>
      <c r="E110" s="420"/>
      <c r="F110" s="421"/>
      <c r="G110" s="421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</row>
    <row r="111" spans="2:29">
      <c r="B111" s="420"/>
      <c r="C111" s="420"/>
      <c r="D111" s="420"/>
      <c r="E111" s="420"/>
      <c r="F111" s="421"/>
      <c r="G111" s="421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</row>
    <row r="112" spans="2:29">
      <c r="B112" s="420"/>
      <c r="C112" s="420"/>
      <c r="D112" s="420"/>
      <c r="E112" s="420"/>
      <c r="F112" s="421"/>
      <c r="G112" s="421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</row>
    <row r="113" spans="2:29">
      <c r="B113" s="420"/>
      <c r="C113" s="420"/>
      <c r="D113" s="420"/>
      <c r="E113" s="420"/>
      <c r="F113" s="421"/>
      <c r="G113" s="421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</row>
    <row r="114" spans="2:29">
      <c r="B114" s="420"/>
      <c r="C114" s="420"/>
      <c r="D114" s="420"/>
      <c r="E114" s="420"/>
      <c r="F114" s="421"/>
      <c r="G114" s="421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</row>
    <row r="115" spans="2:29">
      <c r="B115" s="420"/>
      <c r="C115" s="420"/>
      <c r="D115" s="420"/>
      <c r="E115" s="420"/>
      <c r="F115" s="421"/>
      <c r="G115" s="421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</row>
    <row r="116" spans="2:29">
      <c r="B116" s="420"/>
      <c r="C116" s="420"/>
      <c r="D116" s="420"/>
      <c r="E116" s="420"/>
      <c r="F116" s="421"/>
      <c r="G116" s="421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</row>
    <row r="117" spans="2:29">
      <c r="B117" s="420"/>
      <c r="C117" s="420"/>
      <c r="D117" s="420"/>
      <c r="E117" s="420"/>
      <c r="F117" s="421"/>
      <c r="G117" s="421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</row>
    <row r="118" spans="2:29">
      <c r="B118" s="420"/>
      <c r="C118" s="420"/>
      <c r="D118" s="420"/>
      <c r="E118" s="420"/>
      <c r="F118" s="421"/>
      <c r="G118" s="421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</row>
    <row r="119" spans="2:29">
      <c r="B119" s="420"/>
      <c r="C119" s="420"/>
      <c r="D119" s="420"/>
      <c r="E119" s="420"/>
      <c r="F119" s="421"/>
      <c r="G119" s="421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</row>
    <row r="120" spans="2:29">
      <c r="B120" s="420"/>
      <c r="C120" s="420"/>
      <c r="D120" s="420"/>
      <c r="E120" s="420"/>
      <c r="F120" s="421"/>
      <c r="G120" s="421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</row>
    <row r="121" spans="2:29">
      <c r="B121" s="420"/>
      <c r="C121" s="420"/>
      <c r="D121" s="420"/>
      <c r="E121" s="420"/>
      <c r="F121" s="421"/>
      <c r="G121" s="421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</row>
    <row r="122" spans="2:29">
      <c r="B122" s="420"/>
      <c r="C122" s="420"/>
      <c r="D122" s="420"/>
      <c r="E122" s="420"/>
      <c r="F122" s="421"/>
      <c r="G122" s="421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</row>
    <row r="123" spans="2:29">
      <c r="B123" s="420"/>
      <c r="C123" s="420"/>
      <c r="D123" s="420"/>
      <c r="E123" s="420"/>
      <c r="F123" s="421"/>
      <c r="G123" s="421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</row>
    <row r="124" spans="2:29">
      <c r="B124" s="420"/>
      <c r="C124" s="420"/>
      <c r="D124" s="420"/>
      <c r="E124" s="420"/>
      <c r="F124" s="421"/>
      <c r="G124" s="421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</row>
    <row r="125" spans="2:29">
      <c r="B125" s="420"/>
      <c r="C125" s="420"/>
      <c r="D125" s="420"/>
      <c r="E125" s="420"/>
      <c r="F125" s="421"/>
      <c r="G125" s="421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</row>
    <row r="126" spans="2:29">
      <c r="B126" s="420"/>
      <c r="C126" s="420"/>
      <c r="D126" s="420"/>
      <c r="E126" s="420"/>
      <c r="F126" s="421"/>
      <c r="G126" s="421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</row>
    <row r="127" spans="2:29">
      <c r="B127" s="420"/>
      <c r="C127" s="420"/>
      <c r="D127" s="420"/>
      <c r="E127" s="420"/>
      <c r="F127" s="421"/>
      <c r="G127" s="421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</row>
    <row r="128" spans="2:29">
      <c r="B128" s="420"/>
      <c r="C128" s="420"/>
      <c r="D128" s="420"/>
      <c r="E128" s="420"/>
      <c r="F128" s="421"/>
      <c r="G128" s="421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</row>
    <row r="129" spans="2:29">
      <c r="B129" s="420"/>
      <c r="C129" s="420"/>
      <c r="D129" s="420"/>
      <c r="E129" s="420"/>
      <c r="F129" s="421"/>
      <c r="G129" s="421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</row>
    <row r="130" spans="2:29">
      <c r="B130" s="420"/>
      <c r="C130" s="420"/>
      <c r="D130" s="420"/>
      <c r="E130" s="420"/>
      <c r="F130" s="421"/>
      <c r="G130" s="421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</row>
    <row r="131" spans="2:29">
      <c r="B131" s="420"/>
      <c r="C131" s="420"/>
      <c r="D131" s="420"/>
      <c r="E131" s="420"/>
      <c r="F131" s="421"/>
      <c r="G131" s="421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</row>
    <row r="132" spans="2:29">
      <c r="B132" s="420"/>
      <c r="C132" s="420"/>
      <c r="D132" s="420"/>
      <c r="E132" s="420"/>
      <c r="F132" s="421"/>
      <c r="G132" s="421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</row>
    <row r="133" spans="2:29">
      <c r="B133" s="420"/>
      <c r="C133" s="420"/>
      <c r="D133" s="420"/>
      <c r="E133" s="420"/>
      <c r="F133" s="421"/>
      <c r="G133" s="421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</row>
    <row r="134" spans="2:29">
      <c r="B134" s="420"/>
      <c r="C134" s="420"/>
      <c r="D134" s="420"/>
      <c r="E134" s="420"/>
      <c r="F134" s="421"/>
      <c r="G134" s="421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420"/>
      <c r="AB134" s="420"/>
      <c r="AC134" s="420"/>
    </row>
    <row r="135" spans="2:29">
      <c r="B135" s="420"/>
      <c r="C135" s="420"/>
      <c r="D135" s="420"/>
      <c r="E135" s="420"/>
      <c r="F135" s="421"/>
      <c r="G135" s="421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420"/>
      <c r="AB135" s="420"/>
      <c r="AC135" s="420"/>
    </row>
    <row r="136" spans="2:29">
      <c r="B136" s="420"/>
      <c r="C136" s="420"/>
      <c r="D136" s="420"/>
      <c r="E136" s="420"/>
      <c r="F136" s="421"/>
      <c r="G136" s="421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420"/>
      <c r="AB136" s="420"/>
      <c r="AC136" s="420"/>
    </row>
    <row r="137" spans="2:29">
      <c r="B137" s="420"/>
      <c r="C137" s="420"/>
      <c r="D137" s="420"/>
      <c r="E137" s="420"/>
      <c r="F137" s="421"/>
      <c r="G137" s="421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  <c r="AB137" s="420"/>
      <c r="AC137" s="420"/>
    </row>
    <row r="138" spans="2:29">
      <c r="B138" s="420"/>
      <c r="C138" s="420"/>
      <c r="D138" s="420"/>
      <c r="E138" s="420"/>
      <c r="F138" s="421"/>
      <c r="G138" s="421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420"/>
      <c r="AB138" s="420"/>
      <c r="AC138" s="420"/>
    </row>
    <row r="139" spans="2:29">
      <c r="B139" s="420"/>
      <c r="C139" s="420"/>
      <c r="D139" s="420"/>
      <c r="E139" s="420"/>
      <c r="F139" s="421"/>
      <c r="G139" s="421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  <c r="AA139" s="420"/>
      <c r="AB139" s="420"/>
      <c r="AC139" s="420"/>
    </row>
    <row r="140" spans="2:29">
      <c r="B140" s="420"/>
      <c r="C140" s="420"/>
      <c r="D140" s="420"/>
      <c r="E140" s="420"/>
      <c r="F140" s="421"/>
      <c r="G140" s="421"/>
      <c r="H140" s="420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  <c r="AA140" s="420"/>
      <c r="AB140" s="420"/>
      <c r="AC140" s="420"/>
    </row>
    <row r="141" spans="2:29">
      <c r="B141" s="420"/>
      <c r="C141" s="420"/>
      <c r="D141" s="420"/>
      <c r="E141" s="420"/>
      <c r="F141" s="421"/>
      <c r="G141" s="421"/>
      <c r="H141" s="420"/>
      <c r="I141" s="420"/>
      <c r="J141" s="420"/>
      <c r="K141" s="420"/>
      <c r="L141" s="420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  <c r="AA141" s="420"/>
      <c r="AB141" s="420"/>
      <c r="AC141" s="420"/>
    </row>
    <row r="142" spans="2:29">
      <c r="B142" s="420"/>
      <c r="C142" s="420"/>
      <c r="D142" s="420"/>
      <c r="E142" s="420"/>
      <c r="F142" s="421"/>
      <c r="G142" s="421"/>
      <c r="H142" s="420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  <c r="Z142" s="420"/>
      <c r="AA142" s="420"/>
      <c r="AB142" s="420"/>
      <c r="AC142" s="420"/>
    </row>
    <row r="143" spans="2:29">
      <c r="B143" s="420"/>
      <c r="C143" s="420"/>
      <c r="D143" s="420"/>
      <c r="E143" s="420"/>
      <c r="F143" s="421"/>
      <c r="G143" s="421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  <c r="AB143" s="420"/>
      <c r="AC143" s="420"/>
    </row>
    <row r="144" spans="2:29">
      <c r="B144" s="420"/>
      <c r="C144" s="420"/>
      <c r="D144" s="420"/>
      <c r="E144" s="420"/>
      <c r="F144" s="421"/>
      <c r="G144" s="421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  <c r="AA144" s="420"/>
      <c r="AB144" s="420"/>
      <c r="AC144" s="420"/>
    </row>
    <row r="145" spans="2:29">
      <c r="B145" s="420"/>
      <c r="C145" s="420"/>
      <c r="D145" s="420"/>
      <c r="E145" s="420"/>
      <c r="F145" s="421"/>
      <c r="G145" s="421"/>
      <c r="H145" s="420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  <c r="AA145" s="420"/>
      <c r="AB145" s="420"/>
      <c r="AC145" s="420"/>
    </row>
    <row r="146" spans="2:29">
      <c r="B146" s="420"/>
      <c r="C146" s="420"/>
      <c r="D146" s="420"/>
      <c r="E146" s="420"/>
      <c r="F146" s="421"/>
      <c r="G146" s="421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  <c r="AB146" s="420"/>
      <c r="AC146" s="420"/>
    </row>
    <row r="147" spans="2:29">
      <c r="B147" s="420"/>
      <c r="C147" s="420"/>
      <c r="D147" s="420"/>
      <c r="E147" s="420"/>
      <c r="F147" s="421"/>
      <c r="G147" s="421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0"/>
    </row>
    <row r="148" spans="2:29">
      <c r="B148" s="420"/>
      <c r="C148" s="420"/>
      <c r="D148" s="420"/>
      <c r="E148" s="420"/>
      <c r="F148" s="421"/>
      <c r="G148" s="421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  <c r="AB148" s="420"/>
      <c r="AC148" s="420"/>
    </row>
    <row r="149" spans="2:29">
      <c r="B149" s="420"/>
      <c r="C149" s="420"/>
      <c r="D149" s="420"/>
      <c r="E149" s="420"/>
      <c r="F149" s="421"/>
      <c r="G149" s="421"/>
      <c r="H149" s="420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  <c r="AA149" s="420"/>
      <c r="AB149" s="420"/>
      <c r="AC149" s="420"/>
    </row>
    <row r="150" spans="2:29">
      <c r="B150" s="420"/>
      <c r="C150" s="420"/>
      <c r="D150" s="420"/>
      <c r="E150" s="420"/>
      <c r="F150" s="421"/>
      <c r="G150" s="421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  <c r="AA150" s="420"/>
      <c r="AB150" s="420"/>
      <c r="AC150" s="420"/>
    </row>
    <row r="151" spans="2:29">
      <c r="B151" s="420"/>
      <c r="C151" s="420"/>
      <c r="D151" s="420"/>
      <c r="E151" s="420"/>
      <c r="F151" s="421"/>
      <c r="G151" s="421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</row>
    <row r="152" spans="2:29">
      <c r="B152" s="420"/>
      <c r="C152" s="420"/>
      <c r="D152" s="420"/>
      <c r="E152" s="420"/>
      <c r="F152" s="421"/>
      <c r="G152" s="421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</row>
    <row r="153" spans="2:29">
      <c r="B153" s="420"/>
      <c r="C153" s="420"/>
      <c r="D153" s="420"/>
      <c r="E153" s="420"/>
      <c r="F153" s="421"/>
      <c r="G153" s="421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</row>
    <row r="154" spans="2:29">
      <c r="B154" s="420"/>
      <c r="C154" s="420"/>
      <c r="D154" s="420"/>
      <c r="E154" s="420"/>
      <c r="F154" s="421"/>
      <c r="G154" s="421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</row>
    <row r="155" spans="2:29">
      <c r="B155" s="420"/>
      <c r="C155" s="420"/>
      <c r="D155" s="420"/>
      <c r="E155" s="420"/>
      <c r="F155" s="421"/>
      <c r="G155" s="421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  <c r="AA155" s="420"/>
      <c r="AB155" s="420"/>
      <c r="AC155" s="420"/>
    </row>
    <row r="156" spans="2:29">
      <c r="B156" s="420"/>
      <c r="C156" s="420"/>
      <c r="D156" s="420"/>
      <c r="E156" s="420"/>
      <c r="F156" s="421"/>
      <c r="G156" s="421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</row>
    <row r="157" spans="2:29">
      <c r="B157" s="420"/>
      <c r="C157" s="420"/>
      <c r="D157" s="420"/>
      <c r="E157" s="420"/>
      <c r="F157" s="421"/>
      <c r="G157" s="421"/>
      <c r="H157" s="420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  <c r="Z157" s="420"/>
      <c r="AA157" s="420"/>
      <c r="AB157" s="420"/>
      <c r="AC157" s="420"/>
    </row>
    <row r="158" spans="2:29">
      <c r="B158" s="420"/>
      <c r="C158" s="420"/>
      <c r="D158" s="420"/>
      <c r="E158" s="420"/>
      <c r="F158" s="421"/>
      <c r="G158" s="421"/>
      <c r="H158" s="420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  <c r="AA158" s="420"/>
      <c r="AB158" s="420"/>
      <c r="AC158" s="420"/>
    </row>
    <row r="159" spans="2:29">
      <c r="B159" s="420"/>
      <c r="C159" s="420"/>
      <c r="D159" s="420"/>
      <c r="E159" s="420"/>
      <c r="F159" s="421"/>
      <c r="G159" s="421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</row>
    <row r="160" spans="2:29">
      <c r="B160" s="420"/>
      <c r="C160" s="420"/>
      <c r="D160" s="420"/>
      <c r="E160" s="420"/>
      <c r="F160" s="421"/>
      <c r="G160" s="421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  <c r="AA160" s="420"/>
      <c r="AB160" s="420"/>
      <c r="AC160" s="420"/>
    </row>
    <row r="161" spans="2:29">
      <c r="B161" s="420"/>
      <c r="C161" s="420"/>
      <c r="D161" s="420"/>
      <c r="E161" s="420"/>
      <c r="F161" s="421"/>
      <c r="G161" s="421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  <c r="AA161" s="420"/>
      <c r="AB161" s="420"/>
      <c r="AC161" s="420"/>
    </row>
    <row r="162" spans="2:29">
      <c r="B162" s="420"/>
      <c r="C162" s="420"/>
      <c r="D162" s="420"/>
      <c r="E162" s="420"/>
      <c r="F162" s="421"/>
      <c r="G162" s="421"/>
      <c r="H162" s="420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  <c r="AA162" s="420"/>
      <c r="AB162" s="420"/>
      <c r="AC162" s="420"/>
    </row>
    <row r="163" spans="2:29">
      <c r="B163" s="420"/>
      <c r="C163" s="420"/>
      <c r="D163" s="420"/>
      <c r="E163" s="420"/>
      <c r="F163" s="421"/>
      <c r="G163" s="421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</row>
    <row r="164" spans="2:29">
      <c r="B164" s="420"/>
      <c r="C164" s="420"/>
      <c r="D164" s="420"/>
      <c r="E164" s="420"/>
      <c r="F164" s="421"/>
      <c r="G164" s="421"/>
      <c r="H164" s="420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  <c r="AA164" s="420"/>
      <c r="AB164" s="420"/>
      <c r="AC164" s="420"/>
    </row>
    <row r="165" spans="2:29">
      <c r="B165" s="420"/>
      <c r="C165" s="420"/>
      <c r="D165" s="420"/>
      <c r="E165" s="420"/>
      <c r="F165" s="421"/>
      <c r="G165" s="421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  <c r="AA165" s="420"/>
      <c r="AB165" s="420"/>
      <c r="AC165" s="420"/>
    </row>
    <row r="166" spans="2:29">
      <c r="B166" s="420"/>
      <c r="C166" s="420"/>
      <c r="D166" s="420"/>
      <c r="E166" s="420"/>
      <c r="F166" s="421"/>
      <c r="G166" s="421"/>
      <c r="H166" s="420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  <c r="AA166" s="420"/>
      <c r="AB166" s="420"/>
      <c r="AC166" s="420"/>
    </row>
    <row r="167" spans="2:29">
      <c r="B167" s="420"/>
      <c r="C167" s="420"/>
      <c r="D167" s="420"/>
      <c r="E167" s="420"/>
      <c r="F167" s="421"/>
      <c r="G167" s="421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</row>
    <row r="168" spans="2:29">
      <c r="B168" s="420"/>
      <c r="C168" s="420"/>
      <c r="D168" s="420"/>
      <c r="E168" s="420"/>
      <c r="F168" s="421"/>
      <c r="G168" s="421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</row>
    <row r="169" spans="2:29">
      <c r="B169" s="420"/>
      <c r="C169" s="420"/>
      <c r="D169" s="420"/>
      <c r="E169" s="420"/>
      <c r="F169" s="421"/>
      <c r="G169" s="421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  <c r="AB169" s="420"/>
      <c r="AC169" s="420"/>
    </row>
    <row r="170" spans="2:29">
      <c r="B170" s="420"/>
      <c r="C170" s="420"/>
      <c r="D170" s="420"/>
      <c r="E170" s="420"/>
      <c r="F170" s="421"/>
      <c r="G170" s="421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  <c r="AB170" s="420"/>
      <c r="AC170" s="420"/>
    </row>
    <row r="171" spans="2:29">
      <c r="B171" s="420"/>
      <c r="C171" s="420"/>
      <c r="D171" s="420"/>
      <c r="E171" s="420"/>
      <c r="F171" s="421"/>
      <c r="G171" s="421"/>
      <c r="H171" s="420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  <c r="Z171" s="420"/>
      <c r="AA171" s="420"/>
      <c r="AB171" s="420"/>
      <c r="AC171" s="420"/>
    </row>
    <row r="172" spans="2:29">
      <c r="B172" s="420"/>
      <c r="C172" s="420"/>
      <c r="D172" s="420"/>
      <c r="E172" s="420"/>
      <c r="F172" s="421"/>
      <c r="G172" s="421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  <c r="AA172" s="420"/>
      <c r="AB172" s="420"/>
      <c r="AC172" s="420"/>
    </row>
    <row r="173" spans="2:29">
      <c r="B173" s="420"/>
      <c r="C173" s="420"/>
      <c r="D173" s="420"/>
      <c r="E173" s="420"/>
      <c r="F173" s="421"/>
      <c r="G173" s="421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  <c r="AA173" s="420"/>
      <c r="AB173" s="420"/>
      <c r="AC173" s="420"/>
    </row>
    <row r="174" spans="2:29">
      <c r="B174" s="420"/>
      <c r="C174" s="420"/>
      <c r="D174" s="420"/>
      <c r="E174" s="420"/>
      <c r="F174" s="421"/>
      <c r="G174" s="421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  <c r="Z174" s="420"/>
      <c r="AA174" s="420"/>
      <c r="AB174" s="420"/>
      <c r="AC174" s="420"/>
    </row>
    <row r="175" spans="2:29">
      <c r="B175" s="420"/>
      <c r="C175" s="420"/>
      <c r="D175" s="420"/>
      <c r="E175" s="420"/>
      <c r="F175" s="421"/>
      <c r="G175" s="421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</row>
    <row r="176" spans="2:29">
      <c r="B176" s="420"/>
      <c r="C176" s="420"/>
      <c r="D176" s="420"/>
      <c r="E176" s="420"/>
      <c r="F176" s="421"/>
      <c r="G176" s="421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  <c r="AA176" s="420"/>
      <c r="AB176" s="420"/>
      <c r="AC176" s="420"/>
    </row>
    <row r="177" spans="2:29">
      <c r="B177" s="420"/>
      <c r="C177" s="420"/>
      <c r="D177" s="420"/>
      <c r="E177" s="420"/>
      <c r="F177" s="421"/>
      <c r="G177" s="421"/>
      <c r="H177" s="420"/>
      <c r="I177" s="420"/>
      <c r="J177" s="420"/>
      <c r="K177" s="420"/>
      <c r="L177" s="420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  <c r="Z177" s="420"/>
      <c r="AA177" s="420"/>
      <c r="AB177" s="420"/>
      <c r="AC177" s="420"/>
    </row>
    <row r="178" spans="2:29">
      <c r="B178" s="420"/>
      <c r="C178" s="420"/>
      <c r="D178" s="420"/>
      <c r="E178" s="420"/>
      <c r="F178" s="421"/>
      <c r="G178" s="421"/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  <c r="Z178" s="420"/>
      <c r="AA178" s="420"/>
      <c r="AB178" s="420"/>
      <c r="AC178" s="420"/>
    </row>
    <row r="179" spans="2:29">
      <c r="B179" s="420"/>
      <c r="C179" s="420"/>
      <c r="D179" s="420"/>
      <c r="E179" s="420"/>
      <c r="F179" s="421"/>
      <c r="G179" s="421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  <c r="AA179" s="420"/>
      <c r="AB179" s="420"/>
      <c r="AC179" s="420"/>
    </row>
    <row r="180" spans="2:29">
      <c r="B180" s="420"/>
      <c r="C180" s="420"/>
      <c r="D180" s="420"/>
      <c r="E180" s="420"/>
      <c r="F180" s="421"/>
      <c r="G180" s="421"/>
      <c r="H180" s="420"/>
      <c r="I180" s="420"/>
      <c r="J180" s="420"/>
      <c r="K180" s="420"/>
      <c r="L180" s="420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  <c r="Z180" s="420"/>
      <c r="AA180" s="420"/>
      <c r="AB180" s="420"/>
      <c r="AC180" s="420"/>
    </row>
    <row r="181" spans="2:29">
      <c r="B181" s="420"/>
      <c r="C181" s="420"/>
      <c r="D181" s="420"/>
      <c r="E181" s="420"/>
      <c r="F181" s="421"/>
      <c r="G181" s="421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</row>
    <row r="182" spans="2:29">
      <c r="B182" s="420"/>
      <c r="C182" s="420"/>
      <c r="D182" s="420"/>
      <c r="E182" s="420"/>
      <c r="F182" s="421"/>
      <c r="G182" s="421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</row>
    <row r="183" spans="2:29">
      <c r="B183" s="420"/>
      <c r="C183" s="420"/>
      <c r="D183" s="420"/>
      <c r="E183" s="420"/>
      <c r="F183" s="421"/>
      <c r="G183" s="421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</row>
    <row r="184" spans="2:29">
      <c r="B184" s="420"/>
      <c r="C184" s="420"/>
      <c r="D184" s="420"/>
      <c r="E184" s="420"/>
      <c r="F184" s="421"/>
      <c r="G184" s="421"/>
      <c r="H184" s="420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  <c r="Z184" s="420"/>
      <c r="AA184" s="420"/>
      <c r="AB184" s="420"/>
      <c r="AC184" s="420"/>
    </row>
    <row r="185" spans="2:29">
      <c r="B185" s="420"/>
      <c r="C185" s="420"/>
      <c r="D185" s="420"/>
      <c r="E185" s="420"/>
      <c r="F185" s="421"/>
      <c r="G185" s="421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  <c r="AA185" s="420"/>
      <c r="AB185" s="420"/>
      <c r="AC185" s="420"/>
    </row>
    <row r="186" spans="2:29">
      <c r="B186" s="420"/>
      <c r="C186" s="420"/>
      <c r="D186" s="420"/>
      <c r="E186" s="420"/>
      <c r="F186" s="421"/>
      <c r="G186" s="421"/>
      <c r="H186" s="420"/>
      <c r="I186" s="420"/>
      <c r="J186" s="420"/>
      <c r="K186" s="420"/>
      <c r="L186" s="420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  <c r="Z186" s="420"/>
      <c r="AA186" s="420"/>
      <c r="AB186" s="420"/>
      <c r="AC186" s="420"/>
    </row>
    <row r="187" spans="2:29">
      <c r="B187" s="420"/>
      <c r="C187" s="420"/>
      <c r="D187" s="420"/>
      <c r="E187" s="420"/>
      <c r="F187" s="421"/>
      <c r="G187" s="421"/>
      <c r="H187" s="420"/>
      <c r="I187" s="420"/>
      <c r="J187" s="420"/>
      <c r="K187" s="420"/>
      <c r="L187" s="420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  <c r="Z187" s="420"/>
      <c r="AA187" s="420"/>
      <c r="AB187" s="420"/>
      <c r="AC187" s="420"/>
    </row>
    <row r="188" spans="2:29">
      <c r="B188" s="420"/>
      <c r="C188" s="420"/>
      <c r="D188" s="420"/>
      <c r="E188" s="420"/>
      <c r="F188" s="421"/>
      <c r="G188" s="421"/>
      <c r="H188" s="420"/>
      <c r="I188" s="420"/>
      <c r="J188" s="420"/>
      <c r="K188" s="420"/>
      <c r="L188" s="420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  <c r="Z188" s="420"/>
      <c r="AA188" s="420"/>
      <c r="AB188" s="420"/>
      <c r="AC188" s="420"/>
    </row>
    <row r="189" spans="2:29">
      <c r="B189" s="420"/>
      <c r="C189" s="420"/>
      <c r="D189" s="420"/>
      <c r="E189" s="420"/>
      <c r="F189" s="421"/>
      <c r="G189" s="421"/>
      <c r="H189" s="420"/>
      <c r="I189" s="420"/>
      <c r="J189" s="420"/>
      <c r="K189" s="420"/>
      <c r="L189" s="420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</row>
    <row r="190" spans="2:29">
      <c r="B190" s="420"/>
      <c r="C190" s="420"/>
      <c r="D190" s="420"/>
      <c r="E190" s="420"/>
      <c r="F190" s="421"/>
      <c r="G190" s="421"/>
      <c r="H190" s="420"/>
      <c r="I190" s="420"/>
      <c r="J190" s="420"/>
      <c r="K190" s="420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  <c r="Z190" s="420"/>
      <c r="AA190" s="420"/>
      <c r="AB190" s="420"/>
      <c r="AC190" s="420"/>
    </row>
    <row r="191" spans="2:29">
      <c r="B191" s="420"/>
      <c r="C191" s="420"/>
      <c r="D191" s="420"/>
      <c r="E191" s="420"/>
      <c r="F191" s="421"/>
      <c r="G191" s="421"/>
      <c r="H191" s="420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  <c r="AA191" s="420"/>
      <c r="AB191" s="420"/>
      <c r="AC191" s="420"/>
    </row>
    <row r="192" spans="2:29">
      <c r="B192" s="420"/>
      <c r="C192" s="420"/>
      <c r="D192" s="420"/>
      <c r="E192" s="420"/>
      <c r="F192" s="421"/>
      <c r="G192" s="421"/>
      <c r="H192" s="420"/>
      <c r="I192" s="420"/>
      <c r="J192" s="420"/>
      <c r="K192" s="420"/>
      <c r="L192" s="420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  <c r="Z192" s="420"/>
      <c r="AA192" s="420"/>
      <c r="AB192" s="420"/>
      <c r="AC192" s="420"/>
    </row>
    <row r="193" spans="2:29">
      <c r="B193" s="420"/>
      <c r="C193" s="420"/>
      <c r="D193" s="420"/>
      <c r="E193" s="420"/>
      <c r="F193" s="421"/>
      <c r="G193" s="421"/>
      <c r="H193" s="420"/>
      <c r="I193" s="420"/>
      <c r="J193" s="420"/>
      <c r="K193" s="420"/>
      <c r="L193" s="420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  <c r="Z193" s="420"/>
      <c r="AA193" s="420"/>
      <c r="AB193" s="420"/>
      <c r="AC193" s="420"/>
    </row>
    <row r="194" spans="2:29">
      <c r="B194" s="420"/>
      <c r="C194" s="420"/>
      <c r="D194" s="420"/>
      <c r="E194" s="420"/>
      <c r="F194" s="421"/>
      <c r="G194" s="421"/>
      <c r="H194" s="420"/>
      <c r="I194" s="420"/>
      <c r="J194" s="420"/>
      <c r="K194" s="420"/>
      <c r="L194" s="420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  <c r="Z194" s="420"/>
      <c r="AA194" s="420"/>
      <c r="AB194" s="420"/>
      <c r="AC194" s="420"/>
    </row>
    <row r="195" spans="2:29">
      <c r="B195" s="420"/>
      <c r="C195" s="420"/>
      <c r="D195" s="420"/>
      <c r="E195" s="420"/>
      <c r="F195" s="421"/>
      <c r="G195" s="421"/>
      <c r="H195" s="420"/>
      <c r="I195" s="420"/>
      <c r="J195" s="420"/>
      <c r="K195" s="420"/>
      <c r="L195" s="420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  <c r="Z195" s="420"/>
      <c r="AA195" s="420"/>
      <c r="AB195" s="420"/>
      <c r="AC195" s="420"/>
    </row>
    <row r="196" spans="2:29">
      <c r="B196" s="420"/>
      <c r="C196" s="420"/>
      <c r="D196" s="420"/>
      <c r="E196" s="420"/>
      <c r="F196" s="421"/>
      <c r="G196" s="421"/>
      <c r="H196" s="420"/>
      <c r="I196" s="420"/>
      <c r="J196" s="420"/>
      <c r="K196" s="420"/>
      <c r="L196" s="420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  <c r="Z196" s="420"/>
      <c r="AA196" s="420"/>
      <c r="AB196" s="420"/>
      <c r="AC196" s="420"/>
    </row>
    <row r="197" spans="2:29">
      <c r="B197" s="420"/>
      <c r="C197" s="420"/>
      <c r="D197" s="420"/>
      <c r="E197" s="420"/>
      <c r="F197" s="421"/>
      <c r="G197" s="421"/>
      <c r="H197" s="420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  <c r="AA197" s="420"/>
      <c r="AB197" s="420"/>
      <c r="AC197" s="420"/>
    </row>
    <row r="198" spans="2:29">
      <c r="B198" s="420"/>
      <c r="C198" s="420"/>
      <c r="D198" s="420"/>
      <c r="E198" s="420"/>
      <c r="F198" s="421"/>
      <c r="G198" s="421"/>
      <c r="H198" s="420"/>
      <c r="I198" s="420"/>
      <c r="J198" s="420"/>
      <c r="K198" s="420"/>
      <c r="L198" s="420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  <c r="Z198" s="420"/>
      <c r="AA198" s="420"/>
      <c r="AB198" s="420"/>
      <c r="AC198" s="420"/>
    </row>
    <row r="199" spans="2:29">
      <c r="B199" s="420"/>
      <c r="C199" s="420"/>
      <c r="D199" s="420"/>
      <c r="E199" s="420"/>
      <c r="F199" s="421"/>
      <c r="G199" s="421"/>
      <c r="H199" s="420"/>
      <c r="I199" s="420"/>
      <c r="J199" s="420"/>
      <c r="K199" s="420"/>
      <c r="L199" s="420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  <c r="Z199" s="420"/>
      <c r="AA199" s="420"/>
      <c r="AB199" s="420"/>
      <c r="AC199" s="420"/>
    </row>
    <row r="200" spans="2:29">
      <c r="B200" s="420"/>
      <c r="C200" s="420"/>
      <c r="D200" s="420"/>
      <c r="E200" s="420"/>
      <c r="F200" s="421"/>
      <c r="G200" s="421"/>
      <c r="H200" s="420"/>
      <c r="I200" s="420"/>
      <c r="J200" s="420"/>
      <c r="K200" s="420"/>
      <c r="L200" s="420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  <c r="Z200" s="420"/>
      <c r="AA200" s="420"/>
      <c r="AB200" s="420"/>
      <c r="AC200" s="420"/>
    </row>
    <row r="201" spans="2:29">
      <c r="B201" s="420"/>
      <c r="C201" s="420"/>
      <c r="D201" s="420"/>
      <c r="E201" s="420"/>
      <c r="F201" s="421"/>
      <c r="G201" s="421"/>
      <c r="H201" s="420"/>
      <c r="I201" s="420"/>
      <c r="J201" s="420"/>
      <c r="K201" s="420"/>
      <c r="L201" s="420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  <c r="Z201" s="420"/>
      <c r="AA201" s="420"/>
      <c r="AB201" s="420"/>
      <c r="AC201" s="420"/>
    </row>
    <row r="202" spans="2:29">
      <c r="B202" s="420"/>
      <c r="C202" s="420"/>
      <c r="D202" s="420"/>
      <c r="E202" s="420"/>
      <c r="F202" s="421"/>
      <c r="G202" s="421"/>
      <c r="H202" s="420"/>
      <c r="I202" s="420"/>
      <c r="J202" s="420"/>
      <c r="K202" s="420"/>
      <c r="L202" s="420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  <c r="Z202" s="420"/>
      <c r="AA202" s="420"/>
      <c r="AB202" s="420"/>
      <c r="AC202" s="420"/>
    </row>
    <row r="203" spans="2:29">
      <c r="B203" s="420"/>
      <c r="C203" s="420"/>
      <c r="D203" s="420"/>
      <c r="E203" s="420"/>
      <c r="F203" s="421"/>
      <c r="G203" s="421"/>
      <c r="H203" s="420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  <c r="Z203" s="420"/>
      <c r="AA203" s="420"/>
      <c r="AB203" s="420"/>
      <c r="AC203" s="420"/>
    </row>
    <row r="204" spans="2:29">
      <c r="B204" s="420"/>
      <c r="C204" s="420"/>
      <c r="D204" s="420"/>
      <c r="E204" s="420"/>
      <c r="F204" s="421"/>
      <c r="G204" s="421"/>
      <c r="H204" s="420"/>
      <c r="I204" s="420"/>
      <c r="J204" s="420"/>
      <c r="K204" s="420"/>
      <c r="L204" s="420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  <c r="Z204" s="420"/>
      <c r="AA204" s="420"/>
      <c r="AB204" s="420"/>
      <c r="AC204" s="420"/>
    </row>
    <row r="205" spans="2:29">
      <c r="B205" s="420"/>
      <c r="C205" s="420"/>
      <c r="D205" s="420"/>
      <c r="E205" s="420"/>
      <c r="F205" s="421"/>
      <c r="G205" s="421"/>
      <c r="H205" s="420"/>
      <c r="I205" s="420"/>
      <c r="J205" s="420"/>
      <c r="K205" s="420"/>
      <c r="L205" s="420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  <c r="Z205" s="420"/>
      <c r="AA205" s="420"/>
      <c r="AB205" s="420"/>
      <c r="AC205" s="420"/>
    </row>
    <row r="206" spans="2:29">
      <c r="B206" s="420"/>
      <c r="C206" s="420"/>
      <c r="D206" s="420"/>
      <c r="E206" s="420"/>
      <c r="F206" s="421"/>
      <c r="G206" s="421"/>
      <c r="H206" s="420"/>
      <c r="I206" s="420"/>
      <c r="J206" s="420"/>
      <c r="K206" s="420"/>
      <c r="L206" s="420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  <c r="Z206" s="420"/>
      <c r="AA206" s="420"/>
      <c r="AB206" s="420"/>
      <c r="AC206" s="420"/>
    </row>
    <row r="207" spans="2:29">
      <c r="B207" s="420"/>
      <c r="C207" s="420"/>
      <c r="D207" s="420"/>
      <c r="E207" s="420"/>
      <c r="F207" s="421"/>
      <c r="G207" s="421"/>
      <c r="H207" s="420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  <c r="AA207" s="420"/>
      <c r="AB207" s="420"/>
      <c r="AC207" s="420"/>
    </row>
    <row r="208" spans="2:29">
      <c r="B208" s="420"/>
      <c r="C208" s="420"/>
      <c r="D208" s="420"/>
      <c r="E208" s="420"/>
      <c r="F208" s="421"/>
      <c r="G208" s="421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  <c r="AA208" s="420"/>
      <c r="AB208" s="420"/>
      <c r="AC208" s="420"/>
    </row>
    <row r="209" spans="2:29">
      <c r="B209" s="420"/>
      <c r="C209" s="420"/>
      <c r="D209" s="420"/>
      <c r="E209" s="420"/>
      <c r="F209" s="421"/>
      <c r="G209" s="421"/>
      <c r="H209" s="420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  <c r="AA209" s="420"/>
      <c r="AB209" s="420"/>
      <c r="AC209" s="420"/>
    </row>
    <row r="210" spans="2:29">
      <c r="B210" s="420"/>
      <c r="C210" s="420"/>
      <c r="D210" s="420"/>
      <c r="E210" s="420"/>
      <c r="F210" s="421"/>
      <c r="G210" s="421"/>
      <c r="H210" s="420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  <c r="AA210" s="420"/>
      <c r="AB210" s="420"/>
      <c r="AC210" s="420"/>
    </row>
    <row r="211" spans="2:29">
      <c r="B211" s="420"/>
      <c r="C211" s="420"/>
      <c r="D211" s="420"/>
      <c r="E211" s="420"/>
      <c r="F211" s="421"/>
      <c r="G211" s="421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420"/>
      <c r="AB211" s="420"/>
      <c r="AC211" s="420"/>
    </row>
    <row r="212" spans="2:29">
      <c r="B212" s="420"/>
      <c r="C212" s="420"/>
      <c r="D212" s="420"/>
      <c r="E212" s="420"/>
      <c r="F212" s="421"/>
      <c r="G212" s="421"/>
      <c r="H212" s="420"/>
      <c r="I212" s="420"/>
      <c r="J212" s="420"/>
      <c r="K212" s="420"/>
      <c r="L212" s="420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  <c r="AA212" s="420"/>
      <c r="AB212" s="420"/>
      <c r="AC212" s="420"/>
    </row>
    <row r="213" spans="2:29">
      <c r="B213" s="420"/>
      <c r="C213" s="420"/>
      <c r="D213" s="420"/>
      <c r="E213" s="420"/>
      <c r="F213" s="421"/>
      <c r="G213" s="421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  <c r="AA213" s="420"/>
      <c r="AB213" s="420"/>
      <c r="AC213" s="420"/>
    </row>
    <row r="214" spans="2:29">
      <c r="B214" s="420"/>
      <c r="C214" s="420"/>
      <c r="D214" s="420"/>
      <c r="E214" s="420"/>
      <c r="F214" s="421"/>
      <c r="G214" s="421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420"/>
      <c r="AB214" s="420"/>
      <c r="AC214" s="420"/>
    </row>
    <row r="215" spans="2:29">
      <c r="B215" s="420"/>
      <c r="C215" s="420"/>
      <c r="D215" s="420"/>
      <c r="E215" s="420"/>
      <c r="F215" s="421"/>
      <c r="G215" s="421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  <c r="AB215" s="420"/>
      <c r="AC215" s="420"/>
    </row>
    <row r="216" spans="2:29">
      <c r="B216" s="420"/>
      <c r="C216" s="420"/>
      <c r="D216" s="420"/>
      <c r="E216" s="420"/>
      <c r="F216" s="421"/>
      <c r="G216" s="421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420"/>
      <c r="AB216" s="420"/>
      <c r="AC216" s="420"/>
    </row>
    <row r="217" spans="2:29">
      <c r="B217" s="420"/>
      <c r="C217" s="420"/>
      <c r="D217" s="420"/>
      <c r="E217" s="420"/>
      <c r="F217" s="421"/>
      <c r="G217" s="421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  <c r="AB217" s="420"/>
      <c r="AC217" s="420"/>
    </row>
    <row r="218" spans="2:29">
      <c r="B218" s="420"/>
      <c r="C218" s="420"/>
      <c r="D218" s="420"/>
      <c r="E218" s="420"/>
      <c r="F218" s="421"/>
      <c r="G218" s="421"/>
      <c r="H218" s="420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  <c r="AA218" s="420"/>
      <c r="AB218" s="420"/>
      <c r="AC218" s="420"/>
    </row>
    <row r="219" spans="2:29">
      <c r="B219" s="420"/>
      <c r="C219" s="420"/>
      <c r="D219" s="420"/>
      <c r="E219" s="420"/>
      <c r="F219" s="421"/>
      <c r="G219" s="421"/>
      <c r="H219" s="420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  <c r="AA219" s="420"/>
      <c r="AB219" s="420"/>
      <c r="AC219" s="420"/>
    </row>
    <row r="220" spans="2:29">
      <c r="B220" s="420"/>
      <c r="C220" s="420"/>
      <c r="D220" s="420"/>
      <c r="E220" s="420"/>
      <c r="F220" s="421"/>
      <c r="G220" s="421"/>
      <c r="H220" s="420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  <c r="AA220" s="420"/>
      <c r="AB220" s="420"/>
      <c r="AC220" s="420"/>
    </row>
    <row r="221" spans="2:29">
      <c r="B221" s="420"/>
      <c r="C221" s="420"/>
      <c r="D221" s="420"/>
      <c r="E221" s="420"/>
      <c r="F221" s="421"/>
      <c r="G221" s="421"/>
      <c r="H221" s="420"/>
      <c r="I221" s="420"/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  <c r="AA221" s="420"/>
      <c r="AB221" s="420"/>
      <c r="AC221" s="420"/>
    </row>
    <row r="222" spans="2:29">
      <c r="B222" s="420"/>
      <c r="C222" s="420"/>
      <c r="D222" s="420"/>
      <c r="E222" s="420"/>
      <c r="F222" s="421"/>
      <c r="G222" s="421"/>
      <c r="H222" s="420"/>
      <c r="I222" s="420"/>
      <c r="J222" s="420"/>
      <c r="K222" s="420"/>
      <c r="L222" s="420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420"/>
      <c r="AB222" s="420"/>
      <c r="AC222" s="420"/>
    </row>
    <row r="223" spans="2:29">
      <c r="B223" s="420"/>
      <c r="C223" s="420"/>
      <c r="D223" s="420"/>
      <c r="E223" s="420"/>
      <c r="F223" s="421"/>
      <c r="G223" s="421"/>
      <c r="H223" s="420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0"/>
      <c r="AB223" s="420"/>
      <c r="AC223" s="420"/>
    </row>
    <row r="224" spans="2:29">
      <c r="B224" s="420"/>
      <c r="C224" s="420"/>
      <c r="D224" s="420"/>
      <c r="E224" s="420"/>
      <c r="F224" s="421"/>
      <c r="G224" s="421"/>
      <c r="H224" s="420"/>
      <c r="I224" s="420"/>
      <c r="J224" s="420"/>
      <c r="K224" s="420"/>
      <c r="L224" s="420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  <c r="Z224" s="420"/>
      <c r="AA224" s="420"/>
      <c r="AB224" s="420"/>
      <c r="AC224" s="420"/>
    </row>
    <row r="225" spans="2:29">
      <c r="B225" s="420"/>
      <c r="C225" s="420"/>
      <c r="D225" s="420"/>
      <c r="E225" s="420"/>
      <c r="F225" s="421"/>
      <c r="G225" s="421"/>
      <c r="H225" s="420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  <c r="Z225" s="420"/>
      <c r="AA225" s="420"/>
      <c r="AB225" s="420"/>
      <c r="AC225" s="420"/>
    </row>
    <row r="226" spans="2:29">
      <c r="B226" s="420"/>
      <c r="C226" s="420"/>
      <c r="D226" s="420"/>
      <c r="E226" s="420"/>
      <c r="F226" s="421"/>
      <c r="G226" s="421"/>
      <c r="H226" s="420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  <c r="Z226" s="420"/>
      <c r="AA226" s="420"/>
      <c r="AB226" s="420"/>
      <c r="AC226" s="420"/>
    </row>
    <row r="227" spans="2:29">
      <c r="B227" s="420"/>
      <c r="C227" s="420"/>
      <c r="D227" s="420"/>
      <c r="E227" s="420"/>
      <c r="F227" s="421"/>
      <c r="G227" s="421"/>
      <c r="H227" s="420"/>
      <c r="I227" s="420"/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  <c r="AA227" s="420"/>
      <c r="AB227" s="420"/>
      <c r="AC227" s="420"/>
    </row>
    <row r="228" spans="2:29">
      <c r="B228" s="420"/>
      <c r="C228" s="420"/>
      <c r="D228" s="420"/>
      <c r="E228" s="420"/>
      <c r="F228" s="421"/>
      <c r="G228" s="421"/>
      <c r="H228" s="420"/>
      <c r="I228" s="420"/>
      <c r="J228" s="420"/>
      <c r="K228" s="420"/>
      <c r="L228" s="420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  <c r="Z228" s="420"/>
      <c r="AA228" s="420"/>
      <c r="AB228" s="420"/>
      <c r="AC228" s="420"/>
    </row>
    <row r="229" spans="2:29">
      <c r="B229" s="420"/>
      <c r="C229" s="420"/>
      <c r="D229" s="420"/>
      <c r="E229" s="420"/>
      <c r="F229" s="421"/>
      <c r="G229" s="421"/>
      <c r="H229" s="420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  <c r="AA229" s="420"/>
      <c r="AB229" s="420"/>
      <c r="AC229" s="420"/>
    </row>
    <row r="230" spans="2:29">
      <c r="B230" s="420"/>
      <c r="C230" s="420"/>
      <c r="D230" s="420"/>
      <c r="E230" s="420"/>
      <c r="F230" s="421"/>
      <c r="G230" s="421"/>
      <c r="H230" s="420"/>
      <c r="I230" s="420"/>
      <c r="J230" s="420"/>
      <c r="K230" s="420"/>
      <c r="L230" s="420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  <c r="Z230" s="420"/>
      <c r="AA230" s="420"/>
      <c r="AB230" s="420"/>
      <c r="AC230" s="420"/>
    </row>
    <row r="231" spans="2:29">
      <c r="B231" s="420"/>
      <c r="C231" s="420"/>
      <c r="D231" s="420"/>
      <c r="E231" s="420"/>
      <c r="F231" s="421"/>
      <c r="G231" s="421"/>
      <c r="H231" s="420"/>
      <c r="I231" s="420"/>
      <c r="J231" s="420"/>
      <c r="K231" s="420"/>
      <c r="L231" s="420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  <c r="Z231" s="420"/>
      <c r="AA231" s="420"/>
      <c r="AB231" s="420"/>
      <c r="AC231" s="420"/>
    </row>
    <row r="232" spans="2:29">
      <c r="B232" s="420"/>
      <c r="C232" s="420"/>
      <c r="D232" s="420"/>
      <c r="E232" s="420"/>
      <c r="F232" s="421"/>
      <c r="G232" s="421"/>
      <c r="H232" s="420"/>
      <c r="I232" s="420"/>
      <c r="J232" s="420"/>
      <c r="K232" s="420"/>
      <c r="L232" s="420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  <c r="Z232" s="420"/>
      <c r="AA232" s="420"/>
      <c r="AB232" s="420"/>
      <c r="AC232" s="420"/>
    </row>
    <row r="233" spans="2:29">
      <c r="B233" s="420"/>
      <c r="C233" s="420"/>
      <c r="D233" s="420"/>
      <c r="E233" s="420"/>
      <c r="F233" s="421"/>
      <c r="G233" s="421"/>
      <c r="H233" s="420"/>
      <c r="I233" s="420"/>
      <c r="J233" s="420"/>
      <c r="K233" s="420"/>
      <c r="L233" s="420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  <c r="AB233" s="420"/>
      <c r="AC233" s="420"/>
    </row>
    <row r="234" spans="2:29">
      <c r="B234" s="420"/>
      <c r="C234" s="420"/>
      <c r="D234" s="420"/>
      <c r="E234" s="420"/>
      <c r="F234" s="421"/>
      <c r="G234" s="421"/>
      <c r="H234" s="420"/>
      <c r="I234" s="420"/>
      <c r="J234" s="420"/>
      <c r="K234" s="420"/>
      <c r="L234" s="420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  <c r="Z234" s="420"/>
      <c r="AA234" s="420"/>
      <c r="AB234" s="420"/>
      <c r="AC234" s="420"/>
    </row>
    <row r="235" spans="2:29">
      <c r="B235" s="420"/>
      <c r="C235" s="420"/>
      <c r="D235" s="420"/>
      <c r="E235" s="420"/>
      <c r="F235" s="421"/>
      <c r="G235" s="421"/>
      <c r="H235" s="420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  <c r="Z235" s="420"/>
      <c r="AA235" s="420"/>
      <c r="AB235" s="420"/>
      <c r="AC235" s="420"/>
    </row>
    <row r="236" spans="2:29">
      <c r="B236" s="420"/>
      <c r="C236" s="420"/>
      <c r="D236" s="420"/>
      <c r="E236" s="420"/>
      <c r="F236" s="421"/>
      <c r="G236" s="421"/>
      <c r="H236" s="420"/>
      <c r="I236" s="420"/>
      <c r="J236" s="420"/>
      <c r="K236" s="420"/>
      <c r="L236" s="420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  <c r="Z236" s="420"/>
      <c r="AA236" s="420"/>
      <c r="AB236" s="420"/>
      <c r="AC236" s="420"/>
    </row>
    <row r="237" spans="2:29">
      <c r="B237" s="420"/>
      <c r="C237" s="420"/>
      <c r="D237" s="420"/>
      <c r="E237" s="420"/>
      <c r="F237" s="421"/>
      <c r="G237" s="421"/>
      <c r="H237" s="420"/>
      <c r="I237" s="420"/>
      <c r="J237" s="420"/>
      <c r="K237" s="420"/>
      <c r="L237" s="420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  <c r="Z237" s="420"/>
      <c r="AA237" s="420"/>
      <c r="AB237" s="420"/>
      <c r="AC237" s="420"/>
    </row>
    <row r="238" spans="2:29">
      <c r="B238" s="420"/>
      <c r="C238" s="420"/>
      <c r="D238" s="420"/>
      <c r="E238" s="420"/>
      <c r="F238" s="421"/>
      <c r="G238" s="421"/>
      <c r="H238" s="420"/>
      <c r="I238" s="420"/>
      <c r="J238" s="420"/>
      <c r="K238" s="420"/>
      <c r="L238" s="420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  <c r="Z238" s="420"/>
      <c r="AA238" s="420"/>
      <c r="AB238" s="420"/>
      <c r="AC238" s="420"/>
    </row>
    <row r="239" spans="2:29">
      <c r="B239" s="420"/>
      <c r="C239" s="420"/>
      <c r="D239" s="420"/>
      <c r="E239" s="420"/>
      <c r="F239" s="421"/>
      <c r="G239" s="421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  <c r="AA239" s="420"/>
      <c r="AB239" s="420"/>
      <c r="AC239" s="420"/>
    </row>
    <row r="240" spans="2:29">
      <c r="B240" s="420"/>
      <c r="C240" s="420"/>
      <c r="D240" s="420"/>
      <c r="E240" s="420"/>
      <c r="F240" s="421"/>
      <c r="G240" s="421"/>
      <c r="H240" s="420"/>
      <c r="I240" s="420"/>
      <c r="J240" s="420"/>
      <c r="K240" s="420"/>
      <c r="L240" s="420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  <c r="Z240" s="420"/>
      <c r="AA240" s="420"/>
      <c r="AB240" s="420"/>
      <c r="AC240" s="420"/>
    </row>
    <row r="241" spans="2:29">
      <c r="B241" s="420"/>
      <c r="C241" s="420"/>
      <c r="D241" s="420"/>
      <c r="E241" s="420"/>
      <c r="F241" s="421"/>
      <c r="G241" s="421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  <c r="AA241" s="420"/>
      <c r="AB241" s="420"/>
      <c r="AC241" s="420"/>
    </row>
    <row r="242" spans="2:29">
      <c r="B242" s="420"/>
      <c r="C242" s="420"/>
      <c r="D242" s="420"/>
      <c r="E242" s="420"/>
      <c r="F242" s="421"/>
      <c r="G242" s="421"/>
      <c r="H242" s="420"/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  <c r="Z242" s="420"/>
      <c r="AA242" s="420"/>
      <c r="AB242" s="420"/>
      <c r="AC242" s="420"/>
    </row>
    <row r="243" spans="2:29">
      <c r="B243" s="420"/>
      <c r="C243" s="420"/>
      <c r="D243" s="420"/>
      <c r="E243" s="420"/>
      <c r="F243" s="421"/>
      <c r="G243" s="421"/>
      <c r="H243" s="420"/>
      <c r="I243" s="420"/>
      <c r="J243" s="420"/>
      <c r="K243" s="420"/>
      <c r="L243" s="420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  <c r="Z243" s="420"/>
      <c r="AA243" s="420"/>
      <c r="AB243" s="420"/>
      <c r="AC243" s="420"/>
    </row>
    <row r="244" spans="2:29">
      <c r="B244" s="420"/>
      <c r="C244" s="420"/>
      <c r="D244" s="420"/>
      <c r="E244" s="420"/>
      <c r="F244" s="421"/>
      <c r="G244" s="421"/>
      <c r="H244" s="420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  <c r="Z244" s="420"/>
      <c r="AA244" s="420"/>
      <c r="AB244" s="420"/>
      <c r="AC244" s="420"/>
    </row>
    <row r="245" spans="2:29">
      <c r="B245" s="420"/>
      <c r="C245" s="420"/>
      <c r="D245" s="420"/>
      <c r="E245" s="420"/>
      <c r="F245" s="421"/>
      <c r="G245" s="421"/>
      <c r="H245" s="420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  <c r="Z245" s="420"/>
      <c r="AA245" s="420"/>
      <c r="AB245" s="420"/>
      <c r="AC245" s="420"/>
    </row>
    <row r="246" spans="2:29">
      <c r="B246" s="420"/>
      <c r="C246" s="420"/>
      <c r="D246" s="420"/>
      <c r="E246" s="420"/>
      <c r="F246" s="421"/>
      <c r="G246" s="421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  <c r="AA246" s="420"/>
      <c r="AB246" s="420"/>
      <c r="AC246" s="420"/>
    </row>
    <row r="247" spans="2:29">
      <c r="B247" s="420"/>
      <c r="C247" s="420"/>
      <c r="D247" s="420"/>
      <c r="E247" s="420"/>
      <c r="F247" s="421"/>
      <c r="G247" s="421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  <c r="AA247" s="420"/>
      <c r="AB247" s="420"/>
      <c r="AC247" s="420"/>
    </row>
    <row r="248" spans="2:29">
      <c r="B248" s="420"/>
      <c r="C248" s="420"/>
      <c r="D248" s="420"/>
      <c r="E248" s="420"/>
      <c r="F248" s="421"/>
      <c r="G248" s="421"/>
      <c r="H248" s="420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  <c r="AA248" s="420"/>
      <c r="AB248" s="420"/>
      <c r="AC248" s="420"/>
    </row>
    <row r="249" spans="2:29">
      <c r="B249" s="420"/>
      <c r="C249" s="420"/>
      <c r="D249" s="420"/>
      <c r="E249" s="420"/>
      <c r="F249" s="421"/>
      <c r="G249" s="421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  <c r="AA249" s="420"/>
      <c r="AB249" s="420"/>
      <c r="AC249" s="420"/>
    </row>
    <row r="250" spans="2:29">
      <c r="B250" s="420"/>
      <c r="C250" s="420"/>
      <c r="D250" s="420"/>
      <c r="E250" s="420"/>
      <c r="F250" s="421"/>
      <c r="G250" s="421"/>
      <c r="H250" s="420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  <c r="AA250" s="420"/>
      <c r="AB250" s="420"/>
      <c r="AC250" s="420"/>
    </row>
    <row r="251" spans="2:29">
      <c r="B251" s="420"/>
      <c r="C251" s="420"/>
      <c r="D251" s="420"/>
      <c r="E251" s="420"/>
      <c r="F251" s="421"/>
      <c r="G251" s="421"/>
      <c r="H251" s="420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  <c r="AA251" s="420"/>
      <c r="AB251" s="420"/>
      <c r="AC251" s="420"/>
    </row>
    <row r="252" spans="2:29">
      <c r="B252" s="420"/>
      <c r="C252" s="420"/>
      <c r="D252" s="420"/>
      <c r="E252" s="420"/>
      <c r="F252" s="421"/>
      <c r="G252" s="421"/>
      <c r="H252" s="420"/>
      <c r="I252" s="420"/>
      <c r="J252" s="420"/>
      <c r="K252" s="420"/>
      <c r="L252" s="420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  <c r="Z252" s="420"/>
      <c r="AA252" s="420"/>
      <c r="AB252" s="420"/>
      <c r="AC252" s="420"/>
    </row>
    <row r="253" spans="2:29">
      <c r="B253" s="420"/>
      <c r="C253" s="420"/>
      <c r="D253" s="420"/>
      <c r="E253" s="420"/>
      <c r="F253" s="421"/>
      <c r="G253" s="421"/>
      <c r="H253" s="420"/>
      <c r="I253" s="420"/>
      <c r="J253" s="420"/>
      <c r="K253" s="420"/>
      <c r="L253" s="420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  <c r="Z253" s="420"/>
      <c r="AA253" s="420"/>
      <c r="AB253" s="420"/>
      <c r="AC253" s="420"/>
    </row>
    <row r="254" spans="2:29">
      <c r="B254" s="420"/>
      <c r="C254" s="420"/>
      <c r="D254" s="420"/>
      <c r="E254" s="420"/>
      <c r="F254" s="421"/>
      <c r="G254" s="421"/>
      <c r="H254" s="420"/>
      <c r="I254" s="420"/>
      <c r="J254" s="420"/>
      <c r="K254" s="420"/>
      <c r="L254" s="420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  <c r="Z254" s="420"/>
      <c r="AA254" s="420"/>
      <c r="AB254" s="420"/>
      <c r="AC254" s="420"/>
    </row>
    <row r="255" spans="2:29">
      <c r="B255" s="420"/>
      <c r="C255" s="420"/>
      <c r="D255" s="420"/>
      <c r="E255" s="420"/>
      <c r="F255" s="421"/>
      <c r="G255" s="421"/>
      <c r="H255" s="420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  <c r="Z255" s="420"/>
      <c r="AA255" s="420"/>
      <c r="AB255" s="420"/>
      <c r="AC255" s="420"/>
    </row>
    <row r="256" spans="2:29">
      <c r="B256" s="420"/>
      <c r="C256" s="420"/>
      <c r="D256" s="420"/>
      <c r="E256" s="420"/>
      <c r="F256" s="421"/>
      <c r="G256" s="421"/>
      <c r="H256" s="420"/>
      <c r="I256" s="420"/>
      <c r="J256" s="420"/>
      <c r="K256" s="420"/>
      <c r="L256" s="420"/>
      <c r="M256" s="420"/>
      <c r="N256" s="420"/>
      <c r="O256" s="420"/>
      <c r="P256" s="420"/>
      <c r="Q256" s="420"/>
      <c r="R256" s="420"/>
      <c r="S256" s="420"/>
      <c r="T256" s="420"/>
      <c r="U256" s="420"/>
      <c r="V256" s="420"/>
      <c r="W256" s="420"/>
      <c r="X256" s="420"/>
      <c r="Y256" s="420"/>
      <c r="Z256" s="420"/>
      <c r="AA256" s="420"/>
      <c r="AB256" s="420"/>
      <c r="AC256" s="420"/>
    </row>
    <row r="257" spans="2:29">
      <c r="B257" s="420"/>
      <c r="C257" s="420"/>
      <c r="D257" s="420"/>
      <c r="E257" s="420"/>
      <c r="F257" s="421"/>
      <c r="G257" s="421"/>
      <c r="H257" s="420"/>
      <c r="I257" s="420"/>
      <c r="J257" s="420"/>
      <c r="K257" s="420"/>
      <c r="L257" s="420"/>
      <c r="M257" s="420"/>
      <c r="N257" s="420"/>
      <c r="O257" s="420"/>
      <c r="P257" s="420"/>
      <c r="Q257" s="420"/>
      <c r="R257" s="420"/>
      <c r="S257" s="420"/>
      <c r="T257" s="420"/>
      <c r="U257" s="420"/>
      <c r="V257" s="420"/>
      <c r="W257" s="420"/>
      <c r="X257" s="420"/>
      <c r="Y257" s="420"/>
      <c r="Z257" s="420"/>
      <c r="AA257" s="420"/>
      <c r="AB257" s="420"/>
      <c r="AC257" s="420"/>
    </row>
    <row r="258" spans="2:29">
      <c r="B258" s="420"/>
      <c r="C258" s="420"/>
      <c r="D258" s="420"/>
      <c r="E258" s="420"/>
      <c r="F258" s="421"/>
      <c r="G258" s="421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420"/>
      <c r="T258" s="420"/>
      <c r="U258" s="420"/>
      <c r="V258" s="420"/>
      <c r="W258" s="420"/>
      <c r="X258" s="420"/>
      <c r="Y258" s="420"/>
      <c r="Z258" s="420"/>
      <c r="AA258" s="420"/>
      <c r="AB258" s="420"/>
      <c r="AC258" s="420"/>
    </row>
    <row r="259" spans="2:29">
      <c r="B259" s="420"/>
      <c r="C259" s="420"/>
      <c r="D259" s="420"/>
      <c r="E259" s="420"/>
      <c r="F259" s="421"/>
      <c r="G259" s="421"/>
      <c r="H259" s="420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20"/>
      <c r="X259" s="420"/>
      <c r="Y259" s="420"/>
      <c r="Z259" s="420"/>
      <c r="AA259" s="420"/>
      <c r="AB259" s="420"/>
      <c r="AC259" s="420"/>
    </row>
    <row r="260" spans="2:29">
      <c r="B260" s="420"/>
      <c r="C260" s="420"/>
      <c r="D260" s="420"/>
      <c r="E260" s="420"/>
      <c r="F260" s="421"/>
      <c r="G260" s="421"/>
      <c r="H260" s="420"/>
      <c r="I260" s="420"/>
      <c r="J260" s="420"/>
      <c r="K260" s="420"/>
      <c r="L260" s="420"/>
      <c r="M260" s="420"/>
      <c r="N260" s="420"/>
      <c r="O260" s="420"/>
      <c r="P260" s="420"/>
      <c r="Q260" s="420"/>
      <c r="R260" s="420"/>
      <c r="S260" s="420"/>
      <c r="T260" s="420"/>
      <c r="U260" s="420"/>
      <c r="V260" s="420"/>
      <c r="W260" s="420"/>
      <c r="X260" s="420"/>
      <c r="Y260" s="420"/>
      <c r="Z260" s="420"/>
      <c r="AA260" s="420"/>
      <c r="AB260" s="420"/>
      <c r="AC260" s="420"/>
    </row>
    <row r="261" spans="2:29">
      <c r="B261" s="420"/>
      <c r="C261" s="420"/>
      <c r="D261" s="420"/>
      <c r="E261" s="420"/>
      <c r="F261" s="421"/>
      <c r="G261" s="421"/>
      <c r="H261" s="420"/>
      <c r="I261" s="420"/>
      <c r="J261" s="420"/>
      <c r="K261" s="420"/>
      <c r="L261" s="420"/>
      <c r="M261" s="420"/>
      <c r="N261" s="420"/>
      <c r="O261" s="420"/>
      <c r="P261" s="420"/>
      <c r="Q261" s="420"/>
      <c r="R261" s="420"/>
      <c r="S261" s="420"/>
      <c r="T261" s="420"/>
      <c r="U261" s="420"/>
      <c r="V261" s="420"/>
      <c r="W261" s="420"/>
      <c r="X261" s="420"/>
      <c r="Y261" s="420"/>
      <c r="Z261" s="420"/>
      <c r="AA261" s="420"/>
      <c r="AB261" s="420"/>
      <c r="AC261" s="420"/>
    </row>
    <row r="262" spans="2:29">
      <c r="B262" s="420"/>
      <c r="C262" s="420"/>
      <c r="D262" s="420"/>
      <c r="E262" s="420"/>
      <c r="F262" s="421"/>
      <c r="G262" s="421"/>
      <c r="H262" s="420"/>
      <c r="I262" s="420"/>
      <c r="J262" s="420"/>
      <c r="K262" s="420"/>
      <c r="L262" s="420"/>
      <c r="M262" s="420"/>
      <c r="N262" s="420"/>
      <c r="O262" s="420"/>
      <c r="P262" s="420"/>
      <c r="Q262" s="420"/>
      <c r="R262" s="420"/>
      <c r="S262" s="420"/>
      <c r="T262" s="420"/>
      <c r="U262" s="420"/>
      <c r="V262" s="420"/>
      <c r="W262" s="420"/>
      <c r="X262" s="420"/>
      <c r="Y262" s="420"/>
      <c r="Z262" s="420"/>
      <c r="AA262" s="420"/>
      <c r="AB262" s="420"/>
      <c r="AC262" s="420"/>
    </row>
    <row r="263" spans="2:29">
      <c r="B263" s="420"/>
      <c r="C263" s="420"/>
      <c r="D263" s="420"/>
      <c r="E263" s="420"/>
      <c r="F263" s="421"/>
      <c r="G263" s="421"/>
      <c r="H263" s="420"/>
      <c r="I263" s="420"/>
      <c r="J263" s="420"/>
      <c r="K263" s="420"/>
      <c r="L263" s="420"/>
      <c r="M263" s="420"/>
      <c r="N263" s="420"/>
      <c r="O263" s="420"/>
      <c r="P263" s="420"/>
      <c r="Q263" s="420"/>
      <c r="R263" s="420"/>
      <c r="S263" s="420"/>
      <c r="T263" s="420"/>
      <c r="U263" s="420"/>
      <c r="V263" s="420"/>
      <c r="W263" s="420"/>
      <c r="X263" s="420"/>
      <c r="Y263" s="420"/>
      <c r="Z263" s="420"/>
      <c r="AA263" s="420"/>
      <c r="AB263" s="420"/>
      <c r="AC263" s="420"/>
    </row>
    <row r="264" spans="2:29">
      <c r="B264" s="420"/>
      <c r="C264" s="420"/>
      <c r="D264" s="420"/>
      <c r="E264" s="420"/>
      <c r="F264" s="421"/>
      <c r="G264" s="421"/>
      <c r="H264" s="420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0"/>
      <c r="Z264" s="420"/>
      <c r="AA264" s="420"/>
      <c r="AB264" s="420"/>
      <c r="AC264" s="420"/>
    </row>
    <row r="265" spans="2:29">
      <c r="B265" s="420"/>
      <c r="C265" s="420"/>
      <c r="D265" s="420"/>
      <c r="E265" s="420"/>
      <c r="F265" s="421"/>
      <c r="G265" s="421"/>
      <c r="H265" s="420"/>
      <c r="I265" s="420"/>
      <c r="J265" s="420"/>
      <c r="K265" s="420"/>
      <c r="L265" s="420"/>
      <c r="M265" s="420"/>
      <c r="N265" s="420"/>
      <c r="O265" s="420"/>
      <c r="P265" s="420"/>
      <c r="Q265" s="420"/>
      <c r="R265" s="420"/>
      <c r="S265" s="420"/>
      <c r="T265" s="420"/>
      <c r="U265" s="420"/>
      <c r="V265" s="420"/>
      <c r="W265" s="420"/>
      <c r="X265" s="420"/>
      <c r="Y265" s="420"/>
      <c r="Z265" s="420"/>
      <c r="AA265" s="420"/>
      <c r="AB265" s="420"/>
      <c r="AC265" s="420"/>
    </row>
    <row r="266" spans="2:29">
      <c r="B266" s="420"/>
      <c r="C266" s="420"/>
      <c r="D266" s="420"/>
      <c r="E266" s="420"/>
      <c r="F266" s="421"/>
      <c r="G266" s="421"/>
      <c r="H266" s="420"/>
      <c r="I266" s="420"/>
      <c r="J266" s="420"/>
      <c r="K266" s="420"/>
      <c r="L266" s="420"/>
      <c r="M266" s="420"/>
      <c r="N266" s="420"/>
      <c r="O266" s="420"/>
      <c r="P266" s="420"/>
      <c r="Q266" s="420"/>
      <c r="R266" s="420"/>
      <c r="S266" s="420"/>
      <c r="T266" s="420"/>
      <c r="U266" s="420"/>
      <c r="V266" s="420"/>
      <c r="W266" s="420"/>
      <c r="X266" s="420"/>
      <c r="Y266" s="420"/>
      <c r="Z266" s="420"/>
      <c r="AA266" s="420"/>
      <c r="AB266" s="420"/>
      <c r="AC266" s="420"/>
    </row>
    <row r="267" spans="2:29">
      <c r="B267" s="420"/>
      <c r="C267" s="420"/>
      <c r="D267" s="420"/>
      <c r="E267" s="420"/>
      <c r="F267" s="421"/>
      <c r="G267" s="421"/>
      <c r="H267" s="420"/>
      <c r="I267" s="420"/>
      <c r="J267" s="420"/>
      <c r="K267" s="420"/>
      <c r="L267" s="420"/>
      <c r="M267" s="420"/>
      <c r="N267" s="420"/>
      <c r="O267" s="420"/>
      <c r="P267" s="420"/>
      <c r="Q267" s="420"/>
      <c r="R267" s="420"/>
      <c r="S267" s="420"/>
      <c r="T267" s="420"/>
      <c r="U267" s="420"/>
      <c r="V267" s="420"/>
      <c r="W267" s="420"/>
      <c r="X267" s="420"/>
      <c r="Y267" s="420"/>
      <c r="Z267" s="420"/>
      <c r="AA267" s="420"/>
      <c r="AB267" s="420"/>
      <c r="AC267" s="420"/>
    </row>
    <row r="268" spans="2:29">
      <c r="B268" s="420"/>
      <c r="C268" s="420"/>
      <c r="D268" s="420"/>
      <c r="E268" s="420"/>
      <c r="F268" s="421"/>
      <c r="G268" s="421"/>
      <c r="H268" s="420"/>
      <c r="I268" s="420"/>
      <c r="J268" s="420"/>
      <c r="K268" s="420"/>
      <c r="L268" s="420"/>
      <c r="M268" s="420"/>
      <c r="N268" s="420"/>
      <c r="O268" s="420"/>
      <c r="P268" s="420"/>
      <c r="Q268" s="420"/>
      <c r="R268" s="420"/>
      <c r="S268" s="420"/>
      <c r="T268" s="420"/>
      <c r="U268" s="420"/>
      <c r="V268" s="420"/>
      <c r="W268" s="420"/>
      <c r="X268" s="420"/>
      <c r="Y268" s="420"/>
      <c r="Z268" s="420"/>
      <c r="AA268" s="420"/>
      <c r="AB268" s="420"/>
      <c r="AC268" s="420"/>
    </row>
    <row r="269" spans="2:29">
      <c r="B269" s="420"/>
      <c r="C269" s="420"/>
      <c r="D269" s="420"/>
      <c r="E269" s="420"/>
      <c r="F269" s="421"/>
      <c r="G269" s="421"/>
      <c r="H269" s="420"/>
      <c r="I269" s="420"/>
      <c r="J269" s="420"/>
      <c r="K269" s="420"/>
      <c r="L269" s="420"/>
      <c r="M269" s="420"/>
      <c r="N269" s="420"/>
      <c r="O269" s="420"/>
      <c r="P269" s="420"/>
      <c r="Q269" s="420"/>
      <c r="R269" s="420"/>
      <c r="S269" s="420"/>
      <c r="T269" s="420"/>
      <c r="U269" s="420"/>
      <c r="V269" s="420"/>
      <c r="W269" s="420"/>
      <c r="X269" s="420"/>
      <c r="Y269" s="420"/>
      <c r="Z269" s="420"/>
      <c r="AA269" s="420"/>
      <c r="AB269" s="420"/>
      <c r="AC269" s="420"/>
    </row>
    <row r="270" spans="2:29">
      <c r="B270" s="420"/>
      <c r="C270" s="420"/>
      <c r="D270" s="420"/>
      <c r="E270" s="420"/>
      <c r="F270" s="421"/>
      <c r="G270" s="421"/>
      <c r="H270" s="420"/>
      <c r="I270" s="420"/>
      <c r="J270" s="420"/>
      <c r="K270" s="420"/>
      <c r="L270" s="420"/>
      <c r="M270" s="420"/>
      <c r="N270" s="420"/>
      <c r="O270" s="420"/>
      <c r="P270" s="420"/>
      <c r="Q270" s="420"/>
      <c r="R270" s="420"/>
      <c r="S270" s="420"/>
      <c r="T270" s="420"/>
      <c r="U270" s="420"/>
      <c r="V270" s="420"/>
      <c r="W270" s="420"/>
      <c r="X270" s="420"/>
      <c r="Y270" s="420"/>
      <c r="Z270" s="420"/>
      <c r="AA270" s="420"/>
      <c r="AB270" s="420"/>
      <c r="AC270" s="420"/>
    </row>
    <row r="271" spans="2:29">
      <c r="B271" s="420"/>
      <c r="C271" s="420"/>
      <c r="D271" s="420"/>
      <c r="E271" s="420"/>
      <c r="F271" s="421"/>
      <c r="G271" s="421"/>
      <c r="H271" s="420"/>
      <c r="I271" s="420"/>
      <c r="J271" s="420"/>
      <c r="K271" s="420"/>
      <c r="L271" s="420"/>
      <c r="M271" s="420"/>
      <c r="N271" s="420"/>
      <c r="O271" s="420"/>
      <c r="P271" s="420"/>
      <c r="Q271" s="420"/>
      <c r="R271" s="420"/>
      <c r="S271" s="420"/>
      <c r="T271" s="420"/>
      <c r="U271" s="420"/>
      <c r="V271" s="420"/>
      <c r="W271" s="420"/>
      <c r="X271" s="420"/>
      <c r="Y271" s="420"/>
      <c r="Z271" s="420"/>
      <c r="AA271" s="420"/>
      <c r="AB271" s="420"/>
      <c r="AC271" s="420"/>
    </row>
    <row r="272" spans="2:29">
      <c r="B272" s="420"/>
      <c r="C272" s="420"/>
      <c r="D272" s="420"/>
      <c r="E272" s="420"/>
      <c r="F272" s="421"/>
      <c r="G272" s="421"/>
      <c r="H272" s="420"/>
      <c r="I272" s="420"/>
      <c r="J272" s="420"/>
      <c r="K272" s="420"/>
      <c r="L272" s="420"/>
      <c r="M272" s="420"/>
      <c r="N272" s="420"/>
      <c r="O272" s="420"/>
      <c r="P272" s="420"/>
      <c r="Q272" s="420"/>
      <c r="R272" s="420"/>
      <c r="S272" s="420"/>
      <c r="T272" s="420"/>
      <c r="U272" s="420"/>
      <c r="V272" s="420"/>
      <c r="W272" s="420"/>
      <c r="X272" s="420"/>
      <c r="Y272" s="420"/>
      <c r="Z272" s="420"/>
      <c r="AA272" s="420"/>
      <c r="AB272" s="420"/>
      <c r="AC272" s="420"/>
    </row>
    <row r="273" spans="2:29">
      <c r="B273" s="420"/>
      <c r="C273" s="420"/>
      <c r="D273" s="420"/>
      <c r="E273" s="420"/>
      <c r="F273" s="421"/>
      <c r="G273" s="421"/>
      <c r="H273" s="420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420"/>
      <c r="T273" s="420"/>
      <c r="U273" s="420"/>
      <c r="V273" s="420"/>
      <c r="W273" s="420"/>
      <c r="X273" s="420"/>
      <c r="Y273" s="420"/>
      <c r="Z273" s="420"/>
      <c r="AA273" s="420"/>
      <c r="AB273" s="420"/>
      <c r="AC273" s="420"/>
    </row>
    <row r="274" spans="2:29">
      <c r="B274" s="420"/>
      <c r="C274" s="420"/>
      <c r="D274" s="420"/>
      <c r="E274" s="420"/>
      <c r="F274" s="421"/>
      <c r="G274" s="421"/>
      <c r="H274" s="420"/>
      <c r="I274" s="420"/>
      <c r="J274" s="420"/>
      <c r="K274" s="420"/>
      <c r="L274" s="420"/>
      <c r="M274" s="420"/>
      <c r="N274" s="420"/>
      <c r="O274" s="420"/>
      <c r="P274" s="420"/>
      <c r="Q274" s="420"/>
      <c r="R274" s="420"/>
      <c r="S274" s="420"/>
      <c r="T274" s="420"/>
      <c r="U274" s="420"/>
      <c r="V274" s="420"/>
      <c r="W274" s="420"/>
      <c r="X274" s="420"/>
      <c r="Y274" s="420"/>
      <c r="Z274" s="420"/>
      <c r="AA274" s="420"/>
      <c r="AB274" s="420"/>
      <c r="AC274" s="420"/>
    </row>
    <row r="275" spans="2:29">
      <c r="B275" s="420"/>
      <c r="C275" s="420"/>
      <c r="D275" s="420"/>
      <c r="E275" s="420"/>
      <c r="F275" s="421"/>
      <c r="G275" s="421"/>
      <c r="H275" s="420"/>
      <c r="I275" s="420"/>
      <c r="J275" s="420"/>
      <c r="K275" s="420"/>
      <c r="L275" s="420"/>
      <c r="M275" s="420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0"/>
      <c r="Y275" s="420"/>
      <c r="Z275" s="420"/>
      <c r="AA275" s="420"/>
      <c r="AB275" s="420"/>
      <c r="AC275" s="420"/>
    </row>
    <row r="276" spans="2:29">
      <c r="B276" s="420"/>
      <c r="C276" s="420"/>
      <c r="D276" s="420"/>
      <c r="E276" s="420"/>
      <c r="F276" s="421"/>
      <c r="G276" s="421"/>
      <c r="H276" s="420"/>
      <c r="I276" s="420"/>
      <c r="J276" s="420"/>
      <c r="K276" s="420"/>
      <c r="L276" s="420"/>
      <c r="M276" s="420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0"/>
      <c r="Y276" s="420"/>
      <c r="Z276" s="420"/>
      <c r="AA276" s="420"/>
      <c r="AB276" s="420"/>
      <c r="AC276" s="420"/>
    </row>
    <row r="277" spans="2:29">
      <c r="B277" s="420"/>
      <c r="C277" s="420"/>
      <c r="D277" s="420"/>
      <c r="E277" s="420"/>
      <c r="F277" s="421"/>
      <c r="G277" s="421"/>
      <c r="H277" s="420"/>
      <c r="I277" s="420"/>
      <c r="J277" s="420"/>
      <c r="K277" s="420"/>
      <c r="L277" s="420"/>
      <c r="M277" s="420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0"/>
      <c r="Y277" s="420"/>
      <c r="Z277" s="420"/>
      <c r="AA277" s="420"/>
      <c r="AB277" s="420"/>
      <c r="AC277" s="420"/>
    </row>
    <row r="278" spans="2:29">
      <c r="B278" s="420"/>
      <c r="C278" s="420"/>
      <c r="D278" s="420"/>
      <c r="E278" s="420"/>
      <c r="F278" s="421"/>
      <c r="G278" s="421"/>
      <c r="H278" s="420"/>
      <c r="I278" s="420"/>
      <c r="J278" s="420"/>
      <c r="K278" s="420"/>
      <c r="L278" s="420"/>
      <c r="M278" s="420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0"/>
      <c r="Y278" s="420"/>
      <c r="Z278" s="420"/>
      <c r="AA278" s="420"/>
      <c r="AB278" s="420"/>
      <c r="AC278" s="420"/>
    </row>
    <row r="279" spans="2:29">
      <c r="B279" s="420"/>
      <c r="C279" s="420"/>
      <c r="D279" s="420"/>
      <c r="E279" s="420"/>
      <c r="F279" s="421"/>
      <c r="G279" s="421"/>
      <c r="H279" s="420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420"/>
      <c r="T279" s="420"/>
      <c r="U279" s="420"/>
      <c r="V279" s="420"/>
      <c r="W279" s="420"/>
      <c r="X279" s="420"/>
      <c r="Y279" s="420"/>
      <c r="Z279" s="420"/>
      <c r="AA279" s="420"/>
      <c r="AB279" s="420"/>
      <c r="AC279" s="420"/>
    </row>
    <row r="280" spans="2:29">
      <c r="B280" s="420"/>
      <c r="C280" s="420"/>
      <c r="D280" s="420"/>
      <c r="E280" s="420"/>
      <c r="F280" s="421"/>
      <c r="G280" s="421"/>
      <c r="H280" s="420"/>
      <c r="I280" s="420"/>
      <c r="J280" s="420"/>
      <c r="K280" s="420"/>
      <c r="L280" s="420"/>
      <c r="M280" s="420"/>
      <c r="N280" s="420"/>
      <c r="O280" s="420"/>
      <c r="P280" s="420"/>
      <c r="Q280" s="420"/>
      <c r="R280" s="420"/>
      <c r="S280" s="420"/>
      <c r="T280" s="420"/>
      <c r="U280" s="420"/>
      <c r="V280" s="420"/>
      <c r="W280" s="420"/>
      <c r="X280" s="420"/>
      <c r="Y280" s="420"/>
      <c r="Z280" s="420"/>
      <c r="AA280" s="420"/>
      <c r="AB280" s="420"/>
      <c r="AC280" s="420"/>
    </row>
    <row r="281" spans="2:29">
      <c r="B281" s="420"/>
      <c r="C281" s="420"/>
      <c r="D281" s="420"/>
      <c r="E281" s="420"/>
      <c r="F281" s="421"/>
      <c r="G281" s="421"/>
      <c r="H281" s="420"/>
      <c r="I281" s="420"/>
      <c r="J281" s="420"/>
      <c r="K281" s="420"/>
      <c r="L281" s="420"/>
      <c r="M281" s="420"/>
      <c r="N281" s="420"/>
      <c r="O281" s="420"/>
      <c r="P281" s="420"/>
      <c r="Q281" s="420"/>
      <c r="R281" s="420"/>
      <c r="S281" s="420"/>
      <c r="T281" s="420"/>
      <c r="U281" s="420"/>
      <c r="V281" s="420"/>
      <c r="W281" s="420"/>
      <c r="X281" s="420"/>
      <c r="Y281" s="420"/>
      <c r="Z281" s="420"/>
      <c r="AA281" s="420"/>
      <c r="AB281" s="420"/>
      <c r="AC281" s="420"/>
    </row>
    <row r="282" spans="2:29">
      <c r="B282" s="420"/>
      <c r="C282" s="420"/>
      <c r="D282" s="420"/>
      <c r="E282" s="420"/>
      <c r="F282" s="421"/>
      <c r="G282" s="421"/>
      <c r="H282" s="420"/>
      <c r="I282" s="420"/>
      <c r="J282" s="420"/>
      <c r="K282" s="420"/>
      <c r="L282" s="420"/>
      <c r="M282" s="420"/>
      <c r="N282" s="420"/>
      <c r="O282" s="420"/>
      <c r="P282" s="420"/>
      <c r="Q282" s="420"/>
      <c r="R282" s="420"/>
      <c r="S282" s="420"/>
      <c r="T282" s="420"/>
      <c r="U282" s="420"/>
      <c r="V282" s="420"/>
      <c r="W282" s="420"/>
      <c r="X282" s="420"/>
      <c r="Y282" s="420"/>
      <c r="Z282" s="420"/>
      <c r="AA282" s="420"/>
      <c r="AB282" s="420"/>
      <c r="AC282" s="420"/>
    </row>
    <row r="283" spans="2:29">
      <c r="B283" s="420"/>
      <c r="C283" s="420"/>
      <c r="D283" s="420"/>
      <c r="E283" s="420"/>
      <c r="F283" s="421"/>
      <c r="G283" s="421"/>
      <c r="H283" s="420"/>
      <c r="I283" s="420"/>
      <c r="J283" s="420"/>
      <c r="K283" s="420"/>
      <c r="L283" s="420"/>
      <c r="M283" s="420"/>
      <c r="N283" s="420"/>
      <c r="O283" s="420"/>
      <c r="P283" s="420"/>
      <c r="Q283" s="420"/>
      <c r="R283" s="420"/>
      <c r="S283" s="420"/>
      <c r="T283" s="420"/>
      <c r="U283" s="420"/>
      <c r="V283" s="420"/>
      <c r="W283" s="420"/>
      <c r="X283" s="420"/>
      <c r="Y283" s="420"/>
      <c r="Z283" s="420"/>
      <c r="AA283" s="420"/>
      <c r="AB283" s="420"/>
      <c r="AC283" s="420"/>
    </row>
    <row r="284" spans="2:29">
      <c r="B284" s="420"/>
      <c r="C284" s="420"/>
      <c r="D284" s="420"/>
      <c r="E284" s="420"/>
      <c r="F284" s="421"/>
      <c r="G284" s="421"/>
      <c r="H284" s="420"/>
      <c r="I284" s="420"/>
      <c r="J284" s="420"/>
      <c r="K284" s="420"/>
      <c r="L284" s="420"/>
      <c r="M284" s="420"/>
      <c r="N284" s="420"/>
      <c r="O284" s="420"/>
      <c r="P284" s="420"/>
      <c r="Q284" s="420"/>
      <c r="R284" s="420"/>
      <c r="S284" s="420"/>
      <c r="T284" s="420"/>
      <c r="U284" s="420"/>
      <c r="V284" s="420"/>
      <c r="W284" s="420"/>
      <c r="X284" s="420"/>
      <c r="Y284" s="420"/>
      <c r="Z284" s="420"/>
      <c r="AA284" s="420"/>
      <c r="AB284" s="420"/>
      <c r="AC284" s="420"/>
    </row>
    <row r="285" spans="2:29">
      <c r="B285" s="420"/>
      <c r="C285" s="420"/>
      <c r="D285" s="420"/>
      <c r="E285" s="420"/>
      <c r="F285" s="421"/>
      <c r="G285" s="421"/>
      <c r="H285" s="420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  <c r="Z285" s="420"/>
      <c r="AA285" s="420"/>
      <c r="AB285" s="420"/>
      <c r="AC285" s="420"/>
    </row>
    <row r="286" spans="2:29">
      <c r="B286" s="420"/>
      <c r="C286" s="420"/>
      <c r="D286" s="420"/>
      <c r="E286" s="420"/>
      <c r="F286" s="421"/>
      <c r="G286" s="421"/>
      <c r="H286" s="420"/>
      <c r="I286" s="420"/>
      <c r="J286" s="420"/>
      <c r="K286" s="420"/>
      <c r="L286" s="420"/>
      <c r="M286" s="420"/>
      <c r="N286" s="420"/>
      <c r="O286" s="420"/>
      <c r="P286" s="420"/>
      <c r="Q286" s="420"/>
      <c r="R286" s="420"/>
      <c r="S286" s="420"/>
      <c r="T286" s="420"/>
      <c r="U286" s="420"/>
      <c r="V286" s="420"/>
      <c r="W286" s="420"/>
      <c r="X286" s="420"/>
      <c r="Y286" s="420"/>
      <c r="Z286" s="420"/>
      <c r="AA286" s="420"/>
      <c r="AB286" s="420"/>
      <c r="AC286" s="420"/>
    </row>
    <row r="287" spans="2:29">
      <c r="B287" s="420"/>
      <c r="C287" s="420"/>
      <c r="D287" s="420"/>
      <c r="E287" s="420"/>
      <c r="F287" s="421"/>
      <c r="G287" s="421"/>
      <c r="H287" s="420"/>
      <c r="I287" s="420"/>
      <c r="J287" s="420"/>
      <c r="K287" s="420"/>
      <c r="L287" s="420"/>
      <c r="M287" s="420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  <c r="Z287" s="420"/>
      <c r="AA287" s="420"/>
      <c r="AB287" s="420"/>
      <c r="AC287" s="420"/>
    </row>
    <row r="288" spans="2:29">
      <c r="B288" s="420"/>
      <c r="C288" s="420"/>
      <c r="D288" s="420"/>
      <c r="E288" s="420"/>
      <c r="F288" s="421"/>
      <c r="G288" s="421"/>
      <c r="H288" s="420"/>
      <c r="I288" s="420"/>
      <c r="J288" s="420"/>
      <c r="K288" s="420"/>
      <c r="L288" s="420"/>
      <c r="M288" s="420"/>
      <c r="N288" s="420"/>
      <c r="O288" s="420"/>
      <c r="P288" s="420"/>
      <c r="Q288" s="420"/>
      <c r="R288" s="420"/>
      <c r="S288" s="420"/>
      <c r="T288" s="420"/>
      <c r="U288" s="420"/>
      <c r="V288" s="420"/>
      <c r="W288" s="420"/>
      <c r="X288" s="420"/>
      <c r="Y288" s="420"/>
      <c r="Z288" s="420"/>
      <c r="AA288" s="420"/>
      <c r="AB288" s="420"/>
      <c r="AC288" s="420"/>
    </row>
    <row r="289" spans="2:29">
      <c r="B289" s="420"/>
      <c r="C289" s="420"/>
      <c r="D289" s="420"/>
      <c r="E289" s="420"/>
      <c r="F289" s="421"/>
      <c r="G289" s="421"/>
      <c r="H289" s="420"/>
      <c r="I289" s="420"/>
      <c r="J289" s="420"/>
      <c r="K289" s="420"/>
      <c r="L289" s="420"/>
      <c r="M289" s="420"/>
      <c r="N289" s="420"/>
      <c r="O289" s="420"/>
      <c r="P289" s="420"/>
      <c r="Q289" s="420"/>
      <c r="R289" s="420"/>
      <c r="S289" s="420"/>
      <c r="T289" s="420"/>
      <c r="U289" s="420"/>
      <c r="V289" s="420"/>
      <c r="W289" s="420"/>
      <c r="X289" s="420"/>
      <c r="Y289" s="420"/>
      <c r="Z289" s="420"/>
      <c r="AA289" s="420"/>
      <c r="AB289" s="420"/>
      <c r="AC289" s="420"/>
    </row>
    <row r="290" spans="2:29">
      <c r="B290" s="420"/>
      <c r="C290" s="420"/>
      <c r="D290" s="420"/>
      <c r="E290" s="420"/>
      <c r="F290" s="421"/>
      <c r="G290" s="421"/>
      <c r="H290" s="420"/>
      <c r="I290" s="420"/>
      <c r="J290" s="420"/>
      <c r="K290" s="420"/>
      <c r="L290" s="420"/>
      <c r="M290" s="420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  <c r="Z290" s="420"/>
      <c r="AA290" s="420"/>
      <c r="AB290" s="420"/>
      <c r="AC290" s="420"/>
    </row>
    <row r="291" spans="2:29">
      <c r="B291" s="420"/>
      <c r="C291" s="420"/>
      <c r="D291" s="420"/>
      <c r="E291" s="420"/>
      <c r="F291" s="421"/>
      <c r="G291" s="421"/>
      <c r="H291" s="420"/>
      <c r="I291" s="420"/>
      <c r="J291" s="420"/>
      <c r="K291" s="420"/>
      <c r="L291" s="420"/>
      <c r="M291" s="420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  <c r="Z291" s="420"/>
      <c r="AA291" s="420"/>
      <c r="AB291" s="420"/>
      <c r="AC291" s="420"/>
    </row>
    <row r="292" spans="2:29">
      <c r="B292" s="420"/>
      <c r="C292" s="420"/>
      <c r="D292" s="420"/>
      <c r="E292" s="420"/>
      <c r="F292" s="421"/>
      <c r="G292" s="421"/>
      <c r="H292" s="420"/>
      <c r="I292" s="420"/>
      <c r="J292" s="420"/>
      <c r="K292" s="420"/>
      <c r="L292" s="420"/>
      <c r="M292" s="420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  <c r="Z292" s="420"/>
      <c r="AA292" s="420"/>
      <c r="AB292" s="420"/>
      <c r="AC292" s="420"/>
    </row>
    <row r="293" spans="2:29">
      <c r="B293" s="420"/>
      <c r="C293" s="420"/>
      <c r="D293" s="420"/>
      <c r="E293" s="420"/>
      <c r="F293" s="421"/>
      <c r="G293" s="421"/>
      <c r="H293" s="420"/>
      <c r="I293" s="420"/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  <c r="Z293" s="420"/>
      <c r="AA293" s="420"/>
      <c r="AB293" s="420"/>
      <c r="AC293" s="420"/>
    </row>
    <row r="294" spans="2:29">
      <c r="B294" s="420"/>
      <c r="C294" s="420"/>
      <c r="D294" s="420"/>
      <c r="E294" s="420"/>
      <c r="F294" s="421"/>
      <c r="G294" s="421"/>
      <c r="H294" s="420"/>
      <c r="I294" s="420"/>
      <c r="J294" s="420"/>
      <c r="K294" s="420"/>
      <c r="L294" s="420"/>
      <c r="M294" s="420"/>
      <c r="N294" s="420"/>
      <c r="O294" s="420"/>
      <c r="P294" s="420"/>
      <c r="Q294" s="420"/>
      <c r="R294" s="420"/>
      <c r="S294" s="420"/>
      <c r="T294" s="420"/>
      <c r="U294" s="420"/>
      <c r="V294" s="420"/>
      <c r="W294" s="420"/>
      <c r="X294" s="420"/>
      <c r="Y294" s="420"/>
      <c r="Z294" s="420"/>
      <c r="AA294" s="420"/>
      <c r="AB294" s="420"/>
      <c r="AC294" s="420"/>
    </row>
    <row r="295" spans="2:29">
      <c r="B295" s="420"/>
      <c r="C295" s="420"/>
      <c r="D295" s="420"/>
      <c r="E295" s="420"/>
      <c r="F295" s="421"/>
      <c r="G295" s="421"/>
      <c r="H295" s="420"/>
      <c r="I295" s="420"/>
      <c r="J295" s="420"/>
      <c r="K295" s="420"/>
      <c r="L295" s="420"/>
      <c r="M295" s="420"/>
      <c r="N295" s="420"/>
      <c r="O295" s="420"/>
      <c r="P295" s="420"/>
      <c r="Q295" s="420"/>
      <c r="R295" s="420"/>
      <c r="S295" s="420"/>
      <c r="T295" s="420"/>
      <c r="U295" s="420"/>
      <c r="V295" s="420"/>
      <c r="W295" s="420"/>
      <c r="X295" s="420"/>
      <c r="Y295" s="420"/>
      <c r="Z295" s="420"/>
      <c r="AA295" s="420"/>
      <c r="AB295" s="420"/>
      <c r="AC295" s="420"/>
    </row>
    <row r="296" spans="2:29">
      <c r="B296" s="420"/>
      <c r="C296" s="420"/>
      <c r="D296" s="420"/>
      <c r="E296" s="420"/>
      <c r="F296" s="421"/>
      <c r="G296" s="421"/>
      <c r="H296" s="420"/>
      <c r="I296" s="420"/>
      <c r="J296" s="420"/>
      <c r="K296" s="420"/>
      <c r="L296" s="420"/>
      <c r="M296" s="420"/>
      <c r="N296" s="420"/>
      <c r="O296" s="420"/>
      <c r="P296" s="420"/>
      <c r="Q296" s="420"/>
      <c r="R296" s="420"/>
      <c r="S296" s="420"/>
      <c r="T296" s="420"/>
      <c r="U296" s="420"/>
      <c r="V296" s="420"/>
      <c r="W296" s="420"/>
      <c r="X296" s="420"/>
      <c r="Y296" s="420"/>
      <c r="Z296" s="420"/>
      <c r="AA296" s="420"/>
      <c r="AB296" s="420"/>
      <c r="AC296" s="420"/>
    </row>
    <row r="297" spans="2:29">
      <c r="B297" s="420"/>
      <c r="C297" s="420"/>
      <c r="D297" s="420"/>
      <c r="E297" s="420"/>
      <c r="F297" s="421"/>
      <c r="G297" s="421"/>
      <c r="H297" s="420"/>
      <c r="I297" s="420"/>
      <c r="J297" s="420"/>
      <c r="K297" s="420"/>
      <c r="L297" s="420"/>
      <c r="M297" s="420"/>
      <c r="N297" s="420"/>
      <c r="O297" s="420"/>
      <c r="P297" s="420"/>
      <c r="Q297" s="420"/>
      <c r="R297" s="420"/>
      <c r="S297" s="420"/>
      <c r="T297" s="420"/>
      <c r="U297" s="420"/>
      <c r="V297" s="420"/>
      <c r="W297" s="420"/>
      <c r="X297" s="420"/>
      <c r="Y297" s="420"/>
      <c r="Z297" s="420"/>
      <c r="AA297" s="420"/>
      <c r="AB297" s="420"/>
      <c r="AC297" s="420"/>
    </row>
    <row r="298" spans="2:29">
      <c r="B298" s="420"/>
      <c r="C298" s="420"/>
      <c r="D298" s="420"/>
      <c r="E298" s="420"/>
      <c r="F298" s="421"/>
      <c r="G298" s="421"/>
      <c r="H298" s="420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420"/>
      <c r="T298" s="420"/>
      <c r="U298" s="420"/>
      <c r="V298" s="420"/>
      <c r="W298" s="420"/>
      <c r="X298" s="420"/>
      <c r="Y298" s="420"/>
      <c r="Z298" s="420"/>
      <c r="AA298" s="420"/>
      <c r="AB298" s="420"/>
      <c r="AC298" s="420"/>
    </row>
    <row r="299" spans="2:29">
      <c r="B299" s="420"/>
      <c r="C299" s="420"/>
      <c r="D299" s="420"/>
      <c r="E299" s="420"/>
      <c r="F299" s="421"/>
      <c r="G299" s="421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420"/>
      <c r="T299" s="420"/>
      <c r="U299" s="420"/>
      <c r="V299" s="420"/>
      <c r="W299" s="420"/>
      <c r="X299" s="420"/>
      <c r="Y299" s="420"/>
      <c r="Z299" s="420"/>
      <c r="AA299" s="420"/>
      <c r="AB299" s="420"/>
      <c r="AC299" s="420"/>
    </row>
    <row r="300" spans="2:29">
      <c r="B300" s="420"/>
      <c r="C300" s="420"/>
      <c r="D300" s="420"/>
      <c r="E300" s="420"/>
      <c r="F300" s="421"/>
      <c r="G300" s="421"/>
      <c r="H300" s="420"/>
      <c r="I300" s="420"/>
      <c r="J300" s="420"/>
      <c r="K300" s="420"/>
      <c r="L300" s="420"/>
      <c r="M300" s="420"/>
      <c r="N300" s="420"/>
      <c r="O300" s="420"/>
      <c r="P300" s="420"/>
      <c r="Q300" s="420"/>
      <c r="R300" s="420"/>
      <c r="S300" s="420"/>
      <c r="T300" s="420"/>
      <c r="U300" s="420"/>
      <c r="V300" s="420"/>
      <c r="W300" s="420"/>
      <c r="X300" s="420"/>
      <c r="Y300" s="420"/>
      <c r="Z300" s="420"/>
      <c r="AA300" s="420"/>
      <c r="AB300" s="420"/>
      <c r="AC300" s="420"/>
    </row>
    <row r="301" spans="2:29">
      <c r="B301" s="420"/>
      <c r="C301" s="420"/>
      <c r="D301" s="420"/>
      <c r="E301" s="420"/>
      <c r="F301" s="421"/>
      <c r="G301" s="421"/>
      <c r="H301" s="420"/>
      <c r="I301" s="420"/>
      <c r="J301" s="420"/>
      <c r="K301" s="420"/>
      <c r="L301" s="420"/>
      <c r="M301" s="420"/>
      <c r="N301" s="420"/>
      <c r="O301" s="420"/>
      <c r="P301" s="420"/>
      <c r="Q301" s="420"/>
      <c r="R301" s="420"/>
      <c r="S301" s="420"/>
      <c r="T301" s="420"/>
      <c r="U301" s="420"/>
      <c r="V301" s="420"/>
      <c r="W301" s="420"/>
      <c r="X301" s="420"/>
      <c r="Y301" s="420"/>
      <c r="Z301" s="420"/>
      <c r="AA301" s="420"/>
      <c r="AB301" s="420"/>
      <c r="AC301" s="420"/>
    </row>
    <row r="302" spans="2:29">
      <c r="B302" s="420"/>
      <c r="C302" s="420"/>
      <c r="D302" s="420"/>
      <c r="E302" s="420"/>
      <c r="F302" s="421"/>
      <c r="G302" s="421"/>
      <c r="H302" s="420"/>
      <c r="I302" s="420"/>
      <c r="J302" s="420"/>
      <c r="K302" s="420"/>
      <c r="L302" s="420"/>
      <c r="M302" s="420"/>
      <c r="N302" s="420"/>
      <c r="O302" s="420"/>
      <c r="P302" s="420"/>
      <c r="Q302" s="420"/>
      <c r="R302" s="420"/>
      <c r="S302" s="420"/>
      <c r="T302" s="420"/>
      <c r="U302" s="420"/>
      <c r="V302" s="420"/>
      <c r="W302" s="420"/>
      <c r="X302" s="420"/>
      <c r="Y302" s="420"/>
      <c r="Z302" s="420"/>
      <c r="AA302" s="420"/>
      <c r="AB302" s="420"/>
      <c r="AC302" s="420"/>
    </row>
    <row r="303" spans="2:29">
      <c r="B303" s="420"/>
      <c r="C303" s="420"/>
      <c r="D303" s="420"/>
      <c r="E303" s="420"/>
      <c r="F303" s="421"/>
      <c r="G303" s="421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420"/>
      <c r="V303" s="420"/>
      <c r="W303" s="420"/>
      <c r="X303" s="420"/>
      <c r="Y303" s="420"/>
      <c r="Z303" s="420"/>
      <c r="AA303" s="420"/>
      <c r="AB303" s="420"/>
      <c r="AC303" s="420"/>
    </row>
    <row r="304" spans="2:29">
      <c r="B304" s="420"/>
      <c r="C304" s="420"/>
      <c r="D304" s="420"/>
      <c r="E304" s="420"/>
      <c r="F304" s="421"/>
      <c r="G304" s="421"/>
      <c r="H304" s="420"/>
      <c r="I304" s="420"/>
      <c r="J304" s="420"/>
      <c r="K304" s="420"/>
      <c r="L304" s="420"/>
      <c r="M304" s="420"/>
      <c r="N304" s="420"/>
      <c r="O304" s="420"/>
      <c r="P304" s="420"/>
      <c r="Q304" s="420"/>
      <c r="R304" s="420"/>
      <c r="S304" s="420"/>
      <c r="T304" s="420"/>
      <c r="U304" s="420"/>
      <c r="V304" s="420"/>
      <c r="W304" s="420"/>
      <c r="X304" s="420"/>
      <c r="Y304" s="420"/>
      <c r="Z304" s="420"/>
      <c r="AA304" s="420"/>
      <c r="AB304" s="420"/>
      <c r="AC304" s="420"/>
    </row>
    <row r="305" spans="2:29">
      <c r="B305" s="420"/>
      <c r="C305" s="420"/>
      <c r="D305" s="420"/>
      <c r="E305" s="420"/>
      <c r="F305" s="421"/>
      <c r="G305" s="421"/>
      <c r="H305" s="420"/>
      <c r="I305" s="420"/>
      <c r="J305" s="420"/>
      <c r="K305" s="420"/>
      <c r="L305" s="420"/>
      <c r="M305" s="420"/>
      <c r="N305" s="420"/>
      <c r="O305" s="420"/>
      <c r="P305" s="420"/>
      <c r="Q305" s="420"/>
      <c r="R305" s="420"/>
      <c r="S305" s="420"/>
      <c r="T305" s="420"/>
      <c r="U305" s="420"/>
      <c r="V305" s="420"/>
      <c r="W305" s="420"/>
      <c r="X305" s="420"/>
      <c r="Y305" s="420"/>
      <c r="Z305" s="420"/>
      <c r="AA305" s="420"/>
      <c r="AB305" s="420"/>
      <c r="AC305" s="420"/>
    </row>
    <row r="306" spans="2:29">
      <c r="B306" s="420"/>
      <c r="C306" s="420"/>
      <c r="D306" s="420"/>
      <c r="E306" s="420"/>
      <c r="F306" s="421"/>
      <c r="G306" s="421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20"/>
      <c r="S306" s="420"/>
      <c r="T306" s="420"/>
      <c r="U306" s="420"/>
      <c r="V306" s="420"/>
      <c r="W306" s="420"/>
      <c r="X306" s="420"/>
      <c r="Y306" s="420"/>
      <c r="Z306" s="420"/>
      <c r="AA306" s="420"/>
      <c r="AB306" s="420"/>
      <c r="AC306" s="420"/>
    </row>
    <row r="307" spans="2:29">
      <c r="B307" s="420"/>
      <c r="C307" s="420"/>
      <c r="D307" s="420"/>
      <c r="E307" s="420"/>
      <c r="F307" s="421"/>
      <c r="G307" s="421"/>
      <c r="H307" s="420"/>
      <c r="I307" s="420"/>
      <c r="J307" s="420"/>
      <c r="K307" s="420"/>
      <c r="L307" s="420"/>
      <c r="M307" s="420"/>
      <c r="N307" s="420"/>
      <c r="O307" s="420"/>
      <c r="P307" s="420"/>
      <c r="Q307" s="420"/>
      <c r="R307" s="420"/>
      <c r="S307" s="420"/>
      <c r="T307" s="420"/>
      <c r="U307" s="420"/>
      <c r="V307" s="420"/>
      <c r="W307" s="420"/>
      <c r="X307" s="420"/>
      <c r="Y307" s="420"/>
      <c r="Z307" s="420"/>
      <c r="AA307" s="420"/>
      <c r="AB307" s="420"/>
      <c r="AC307" s="420"/>
    </row>
    <row r="308" spans="2:29">
      <c r="B308" s="420"/>
      <c r="C308" s="420"/>
      <c r="D308" s="420"/>
      <c r="E308" s="420"/>
      <c r="F308" s="421"/>
      <c r="G308" s="421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420"/>
      <c r="V308" s="420"/>
      <c r="W308" s="420"/>
      <c r="X308" s="420"/>
      <c r="Y308" s="420"/>
      <c r="Z308" s="420"/>
      <c r="AA308" s="420"/>
      <c r="AB308" s="420"/>
      <c r="AC308" s="420"/>
    </row>
    <row r="309" spans="2:29">
      <c r="B309" s="420"/>
      <c r="C309" s="420"/>
      <c r="D309" s="420"/>
      <c r="E309" s="420"/>
      <c r="F309" s="421"/>
      <c r="G309" s="421"/>
      <c r="H309" s="420"/>
      <c r="I309" s="420"/>
      <c r="J309" s="420"/>
      <c r="K309" s="420"/>
      <c r="L309" s="420"/>
      <c r="M309" s="420"/>
      <c r="N309" s="420"/>
      <c r="O309" s="420"/>
      <c r="P309" s="420"/>
      <c r="Q309" s="420"/>
      <c r="R309" s="420"/>
      <c r="S309" s="420"/>
      <c r="T309" s="420"/>
      <c r="U309" s="420"/>
      <c r="V309" s="420"/>
      <c r="W309" s="420"/>
      <c r="X309" s="420"/>
      <c r="Y309" s="420"/>
      <c r="Z309" s="420"/>
      <c r="AA309" s="420"/>
      <c r="AB309" s="420"/>
      <c r="AC309" s="420"/>
    </row>
    <row r="310" spans="2:29">
      <c r="B310" s="420"/>
      <c r="C310" s="420"/>
      <c r="D310" s="420"/>
      <c r="E310" s="420"/>
      <c r="F310" s="421"/>
      <c r="G310" s="421"/>
      <c r="H310" s="420"/>
      <c r="I310" s="420"/>
      <c r="J310" s="420"/>
      <c r="K310" s="420"/>
      <c r="L310" s="420"/>
      <c r="M310" s="420"/>
      <c r="N310" s="420"/>
      <c r="O310" s="420"/>
      <c r="P310" s="420"/>
      <c r="Q310" s="420"/>
      <c r="R310" s="420"/>
      <c r="S310" s="420"/>
      <c r="T310" s="420"/>
      <c r="U310" s="420"/>
      <c r="V310" s="420"/>
      <c r="W310" s="420"/>
      <c r="X310" s="420"/>
      <c r="Y310" s="420"/>
      <c r="Z310" s="420"/>
      <c r="AA310" s="420"/>
      <c r="AB310" s="420"/>
      <c r="AC310" s="420"/>
    </row>
    <row r="311" spans="2:29">
      <c r="B311" s="420"/>
      <c r="C311" s="420"/>
      <c r="D311" s="420"/>
      <c r="E311" s="420"/>
      <c r="F311" s="421"/>
      <c r="G311" s="421"/>
      <c r="H311" s="420"/>
      <c r="I311" s="420"/>
      <c r="J311" s="420"/>
      <c r="K311" s="420"/>
      <c r="L311" s="420"/>
      <c r="M311" s="420"/>
      <c r="N311" s="420"/>
      <c r="O311" s="420"/>
      <c r="P311" s="420"/>
      <c r="Q311" s="420"/>
      <c r="R311" s="420"/>
      <c r="S311" s="420"/>
      <c r="T311" s="420"/>
      <c r="U311" s="420"/>
      <c r="V311" s="420"/>
      <c r="W311" s="420"/>
      <c r="X311" s="420"/>
      <c r="Y311" s="420"/>
      <c r="Z311" s="420"/>
      <c r="AA311" s="420"/>
      <c r="AB311" s="420"/>
      <c r="AC311" s="420"/>
    </row>
    <row r="312" spans="2:29">
      <c r="B312" s="420"/>
      <c r="C312" s="420"/>
      <c r="D312" s="420"/>
      <c r="E312" s="420"/>
      <c r="F312" s="421"/>
      <c r="G312" s="421"/>
      <c r="H312" s="420"/>
      <c r="I312" s="420"/>
      <c r="J312" s="420"/>
      <c r="K312" s="420"/>
      <c r="L312" s="420"/>
      <c r="M312" s="420"/>
      <c r="N312" s="420"/>
      <c r="O312" s="420"/>
      <c r="P312" s="420"/>
      <c r="Q312" s="420"/>
      <c r="R312" s="420"/>
      <c r="S312" s="420"/>
      <c r="T312" s="420"/>
      <c r="U312" s="420"/>
      <c r="V312" s="420"/>
      <c r="W312" s="420"/>
      <c r="X312" s="420"/>
      <c r="Y312" s="420"/>
      <c r="Z312" s="420"/>
      <c r="AA312" s="420"/>
      <c r="AB312" s="420"/>
      <c r="AC312" s="420"/>
    </row>
    <row r="313" spans="2:29">
      <c r="B313" s="420"/>
      <c r="C313" s="420"/>
      <c r="D313" s="420"/>
      <c r="E313" s="420"/>
      <c r="F313" s="421"/>
      <c r="G313" s="421"/>
      <c r="H313" s="420"/>
      <c r="I313" s="420"/>
      <c r="J313" s="420"/>
      <c r="K313" s="420"/>
      <c r="L313" s="420"/>
      <c r="M313" s="420"/>
      <c r="N313" s="420"/>
      <c r="O313" s="420"/>
      <c r="P313" s="420"/>
      <c r="Q313" s="420"/>
      <c r="R313" s="420"/>
      <c r="S313" s="420"/>
      <c r="T313" s="420"/>
      <c r="U313" s="420"/>
      <c r="V313" s="420"/>
      <c r="W313" s="420"/>
      <c r="X313" s="420"/>
      <c r="Y313" s="420"/>
      <c r="Z313" s="420"/>
      <c r="AA313" s="420"/>
      <c r="AB313" s="420"/>
      <c r="AC313" s="420"/>
    </row>
    <row r="314" spans="2:29">
      <c r="B314" s="420"/>
      <c r="C314" s="420"/>
      <c r="D314" s="420"/>
      <c r="E314" s="420"/>
      <c r="F314" s="421"/>
      <c r="G314" s="421"/>
      <c r="H314" s="420"/>
      <c r="I314" s="420"/>
      <c r="J314" s="420"/>
      <c r="K314" s="420"/>
      <c r="L314" s="420"/>
      <c r="M314" s="420"/>
      <c r="N314" s="420"/>
      <c r="O314" s="420"/>
      <c r="P314" s="420"/>
      <c r="Q314" s="420"/>
      <c r="R314" s="420"/>
      <c r="S314" s="420"/>
      <c r="T314" s="420"/>
      <c r="U314" s="420"/>
      <c r="V314" s="420"/>
      <c r="W314" s="420"/>
      <c r="X314" s="420"/>
      <c r="Y314" s="420"/>
      <c r="Z314" s="420"/>
      <c r="AA314" s="420"/>
      <c r="AB314" s="420"/>
      <c r="AC314" s="420"/>
    </row>
    <row r="315" spans="2:29">
      <c r="B315" s="420"/>
      <c r="C315" s="420"/>
      <c r="D315" s="420"/>
      <c r="E315" s="420"/>
      <c r="F315" s="421"/>
      <c r="G315" s="421"/>
      <c r="H315" s="420"/>
      <c r="I315" s="420"/>
      <c r="J315" s="420"/>
      <c r="K315" s="420"/>
      <c r="L315" s="420"/>
      <c r="M315" s="420"/>
      <c r="N315" s="420"/>
      <c r="O315" s="420"/>
      <c r="P315" s="420"/>
      <c r="Q315" s="420"/>
      <c r="R315" s="420"/>
      <c r="S315" s="420"/>
      <c r="T315" s="420"/>
      <c r="U315" s="420"/>
      <c r="V315" s="420"/>
      <c r="W315" s="420"/>
      <c r="X315" s="420"/>
      <c r="Y315" s="420"/>
      <c r="Z315" s="420"/>
      <c r="AA315" s="420"/>
      <c r="AB315" s="420"/>
      <c r="AC315" s="420"/>
    </row>
    <row r="316" spans="2:29">
      <c r="B316" s="420"/>
      <c r="C316" s="420"/>
      <c r="D316" s="420"/>
      <c r="E316" s="420"/>
      <c r="F316" s="421"/>
      <c r="G316" s="421"/>
      <c r="H316" s="420"/>
      <c r="I316" s="420"/>
      <c r="J316" s="420"/>
      <c r="K316" s="420"/>
      <c r="L316" s="420"/>
      <c r="M316" s="420"/>
      <c r="N316" s="420"/>
      <c r="O316" s="420"/>
      <c r="P316" s="420"/>
      <c r="Q316" s="420"/>
      <c r="R316" s="420"/>
      <c r="S316" s="420"/>
      <c r="T316" s="420"/>
      <c r="U316" s="420"/>
      <c r="V316" s="420"/>
      <c r="W316" s="420"/>
      <c r="X316" s="420"/>
      <c r="Y316" s="420"/>
      <c r="Z316" s="420"/>
      <c r="AA316" s="420"/>
      <c r="AB316" s="420"/>
      <c r="AC316" s="420"/>
    </row>
    <row r="317" spans="2:29">
      <c r="B317" s="420"/>
      <c r="C317" s="420"/>
      <c r="D317" s="420"/>
      <c r="E317" s="420"/>
      <c r="F317" s="421"/>
      <c r="G317" s="421"/>
      <c r="H317" s="420"/>
      <c r="I317" s="420"/>
      <c r="J317" s="420"/>
      <c r="K317" s="420"/>
      <c r="L317" s="420"/>
      <c r="M317" s="420"/>
      <c r="N317" s="420"/>
      <c r="O317" s="420"/>
      <c r="P317" s="420"/>
      <c r="Q317" s="420"/>
      <c r="R317" s="420"/>
      <c r="S317" s="420"/>
      <c r="T317" s="420"/>
      <c r="U317" s="420"/>
      <c r="V317" s="420"/>
      <c r="W317" s="420"/>
      <c r="X317" s="420"/>
      <c r="Y317" s="420"/>
      <c r="Z317" s="420"/>
      <c r="AA317" s="420"/>
      <c r="AB317" s="420"/>
      <c r="AC317" s="420"/>
    </row>
    <row r="318" spans="2:29">
      <c r="B318" s="420"/>
      <c r="C318" s="420"/>
      <c r="D318" s="420"/>
      <c r="E318" s="420"/>
      <c r="F318" s="421"/>
      <c r="G318" s="421"/>
      <c r="H318" s="420"/>
      <c r="I318" s="420"/>
      <c r="J318" s="420"/>
      <c r="K318" s="420"/>
      <c r="L318" s="420"/>
      <c r="M318" s="420"/>
      <c r="N318" s="420"/>
      <c r="O318" s="420"/>
      <c r="P318" s="420"/>
      <c r="Q318" s="420"/>
      <c r="R318" s="420"/>
      <c r="S318" s="420"/>
      <c r="T318" s="420"/>
      <c r="U318" s="420"/>
      <c r="V318" s="420"/>
      <c r="W318" s="420"/>
      <c r="X318" s="420"/>
      <c r="Y318" s="420"/>
      <c r="Z318" s="420"/>
      <c r="AA318" s="420"/>
      <c r="AB318" s="420"/>
      <c r="AC318" s="420"/>
    </row>
    <row r="319" spans="2:29">
      <c r="B319" s="420"/>
      <c r="C319" s="420"/>
      <c r="D319" s="420"/>
      <c r="E319" s="420"/>
      <c r="F319" s="421"/>
      <c r="G319" s="421"/>
      <c r="H319" s="420"/>
      <c r="I319" s="420"/>
      <c r="J319" s="420"/>
      <c r="K319" s="420"/>
      <c r="L319" s="420"/>
      <c r="M319" s="420"/>
      <c r="N319" s="420"/>
      <c r="O319" s="420"/>
      <c r="P319" s="420"/>
      <c r="Q319" s="420"/>
      <c r="R319" s="420"/>
      <c r="S319" s="420"/>
      <c r="T319" s="420"/>
      <c r="U319" s="420"/>
      <c r="V319" s="420"/>
      <c r="W319" s="420"/>
      <c r="X319" s="420"/>
      <c r="Y319" s="420"/>
      <c r="Z319" s="420"/>
      <c r="AA319" s="420"/>
      <c r="AB319" s="420"/>
      <c r="AC319" s="420"/>
    </row>
    <row r="320" spans="2:29">
      <c r="B320" s="420"/>
      <c r="C320" s="420"/>
      <c r="D320" s="420"/>
      <c r="E320" s="420"/>
      <c r="F320" s="421"/>
      <c r="G320" s="421"/>
      <c r="H320" s="420"/>
      <c r="I320" s="420"/>
      <c r="J320" s="420"/>
      <c r="K320" s="420"/>
      <c r="L320" s="420"/>
      <c r="M320" s="420"/>
      <c r="N320" s="420"/>
      <c r="O320" s="420"/>
      <c r="P320" s="420"/>
      <c r="Q320" s="420"/>
      <c r="R320" s="420"/>
      <c r="S320" s="420"/>
      <c r="T320" s="420"/>
      <c r="U320" s="420"/>
      <c r="V320" s="420"/>
      <c r="W320" s="420"/>
      <c r="X320" s="420"/>
      <c r="Y320" s="420"/>
      <c r="Z320" s="420"/>
      <c r="AA320" s="420"/>
      <c r="AB320" s="420"/>
      <c r="AC320" s="420"/>
    </row>
    <row r="321" spans="2:29">
      <c r="B321" s="420"/>
      <c r="C321" s="420"/>
      <c r="D321" s="420"/>
      <c r="E321" s="420"/>
      <c r="F321" s="421"/>
      <c r="G321" s="421"/>
      <c r="H321" s="420"/>
      <c r="I321" s="420"/>
      <c r="J321" s="420"/>
      <c r="K321" s="420"/>
      <c r="L321" s="420"/>
      <c r="M321" s="420"/>
      <c r="N321" s="420"/>
      <c r="O321" s="420"/>
      <c r="P321" s="420"/>
      <c r="Q321" s="420"/>
      <c r="R321" s="420"/>
      <c r="S321" s="420"/>
      <c r="T321" s="420"/>
      <c r="U321" s="420"/>
      <c r="V321" s="420"/>
      <c r="W321" s="420"/>
      <c r="X321" s="420"/>
      <c r="Y321" s="420"/>
      <c r="Z321" s="420"/>
      <c r="AA321" s="420"/>
      <c r="AB321" s="420"/>
      <c r="AC321" s="420"/>
    </row>
    <row r="322" spans="2:29">
      <c r="B322" s="420"/>
      <c r="C322" s="420"/>
      <c r="D322" s="420"/>
      <c r="E322" s="420"/>
      <c r="F322" s="421"/>
      <c r="G322" s="421"/>
      <c r="H322" s="420"/>
      <c r="I322" s="420"/>
      <c r="J322" s="420"/>
      <c r="K322" s="420"/>
      <c r="L322" s="420"/>
      <c r="M322" s="420"/>
      <c r="N322" s="420"/>
      <c r="O322" s="420"/>
      <c r="P322" s="420"/>
      <c r="Q322" s="420"/>
      <c r="R322" s="420"/>
      <c r="S322" s="420"/>
      <c r="T322" s="420"/>
      <c r="U322" s="420"/>
      <c r="V322" s="420"/>
      <c r="W322" s="420"/>
      <c r="X322" s="420"/>
      <c r="Y322" s="420"/>
      <c r="Z322" s="420"/>
      <c r="AA322" s="420"/>
      <c r="AB322" s="420"/>
      <c r="AC322" s="420"/>
    </row>
    <row r="323" spans="2:29">
      <c r="B323" s="420"/>
      <c r="C323" s="420"/>
      <c r="D323" s="420"/>
      <c r="E323" s="420"/>
      <c r="F323" s="421"/>
      <c r="G323" s="421"/>
      <c r="H323" s="420"/>
      <c r="I323" s="420"/>
      <c r="J323" s="420"/>
      <c r="K323" s="420"/>
      <c r="L323" s="420"/>
      <c r="M323" s="420"/>
      <c r="N323" s="420"/>
      <c r="O323" s="420"/>
      <c r="P323" s="420"/>
      <c r="Q323" s="420"/>
      <c r="R323" s="420"/>
      <c r="S323" s="420"/>
      <c r="T323" s="420"/>
      <c r="U323" s="420"/>
      <c r="V323" s="420"/>
      <c r="W323" s="420"/>
      <c r="X323" s="420"/>
      <c r="Y323" s="420"/>
      <c r="Z323" s="420"/>
      <c r="AA323" s="420"/>
      <c r="AB323" s="420"/>
      <c r="AC323" s="420"/>
    </row>
    <row r="324" spans="2:29">
      <c r="B324" s="420"/>
      <c r="C324" s="420"/>
      <c r="D324" s="420"/>
      <c r="E324" s="420"/>
      <c r="F324" s="421"/>
      <c r="G324" s="421"/>
      <c r="H324" s="420"/>
      <c r="I324" s="420"/>
      <c r="J324" s="420"/>
      <c r="K324" s="420"/>
      <c r="L324" s="420"/>
      <c r="M324" s="420"/>
      <c r="N324" s="420"/>
      <c r="O324" s="420"/>
      <c r="P324" s="420"/>
      <c r="Q324" s="420"/>
      <c r="R324" s="420"/>
      <c r="S324" s="420"/>
      <c r="T324" s="420"/>
      <c r="U324" s="420"/>
      <c r="V324" s="420"/>
      <c r="W324" s="420"/>
      <c r="X324" s="420"/>
      <c r="Y324" s="420"/>
      <c r="Z324" s="420"/>
      <c r="AA324" s="420"/>
      <c r="AB324" s="420"/>
      <c r="AC324" s="420"/>
    </row>
    <row r="325" spans="2:29">
      <c r="B325" s="420"/>
      <c r="C325" s="420"/>
      <c r="D325" s="420"/>
      <c r="E325" s="420"/>
      <c r="F325" s="421"/>
      <c r="G325" s="421"/>
      <c r="H325" s="420"/>
      <c r="I325" s="420"/>
      <c r="J325" s="420"/>
      <c r="K325" s="420"/>
      <c r="L325" s="420"/>
      <c r="M325" s="420"/>
      <c r="N325" s="420"/>
      <c r="O325" s="420"/>
      <c r="P325" s="420"/>
      <c r="Q325" s="420"/>
      <c r="R325" s="420"/>
      <c r="S325" s="420"/>
      <c r="T325" s="420"/>
      <c r="U325" s="420"/>
      <c r="V325" s="420"/>
      <c r="W325" s="420"/>
      <c r="X325" s="420"/>
      <c r="Y325" s="420"/>
      <c r="Z325" s="420"/>
      <c r="AA325" s="420"/>
      <c r="AB325" s="420"/>
      <c r="AC325" s="420"/>
    </row>
    <row r="326" spans="2:29">
      <c r="B326" s="420"/>
      <c r="C326" s="420"/>
      <c r="D326" s="420"/>
      <c r="E326" s="420"/>
      <c r="F326" s="421"/>
      <c r="G326" s="421"/>
      <c r="H326" s="420"/>
      <c r="I326" s="420"/>
      <c r="J326" s="420"/>
      <c r="K326" s="420"/>
      <c r="L326" s="420"/>
      <c r="M326" s="420"/>
      <c r="N326" s="420"/>
      <c r="O326" s="420"/>
      <c r="P326" s="420"/>
      <c r="Q326" s="420"/>
      <c r="R326" s="420"/>
      <c r="S326" s="420"/>
      <c r="T326" s="420"/>
      <c r="U326" s="420"/>
      <c r="V326" s="420"/>
      <c r="W326" s="420"/>
      <c r="X326" s="420"/>
      <c r="Y326" s="420"/>
      <c r="Z326" s="420"/>
      <c r="AA326" s="420"/>
      <c r="AB326" s="420"/>
      <c r="AC326" s="420"/>
    </row>
    <row r="327" spans="2:29">
      <c r="B327" s="420"/>
      <c r="C327" s="420"/>
      <c r="D327" s="420"/>
      <c r="E327" s="420"/>
      <c r="F327" s="421"/>
      <c r="G327" s="421"/>
      <c r="H327" s="420"/>
      <c r="I327" s="420"/>
      <c r="J327" s="420"/>
      <c r="K327" s="420"/>
      <c r="L327" s="420"/>
      <c r="M327" s="420"/>
      <c r="N327" s="420"/>
      <c r="O327" s="420"/>
      <c r="P327" s="420"/>
      <c r="Q327" s="420"/>
      <c r="R327" s="420"/>
      <c r="S327" s="420"/>
      <c r="T327" s="420"/>
      <c r="U327" s="420"/>
      <c r="V327" s="420"/>
      <c r="W327" s="420"/>
      <c r="X327" s="420"/>
      <c r="Y327" s="420"/>
      <c r="Z327" s="420"/>
      <c r="AA327" s="420"/>
      <c r="AB327" s="420"/>
      <c r="AC327" s="420"/>
    </row>
    <row r="328" spans="2:29">
      <c r="B328" s="420"/>
      <c r="C328" s="420"/>
      <c r="D328" s="420"/>
      <c r="E328" s="420"/>
      <c r="F328" s="421"/>
      <c r="G328" s="421"/>
      <c r="H328" s="420"/>
      <c r="I328" s="420"/>
      <c r="J328" s="420"/>
      <c r="K328" s="420"/>
      <c r="L328" s="420"/>
      <c r="M328" s="420"/>
      <c r="N328" s="420"/>
      <c r="O328" s="420"/>
      <c r="P328" s="420"/>
      <c r="Q328" s="420"/>
      <c r="R328" s="420"/>
      <c r="S328" s="420"/>
      <c r="T328" s="420"/>
      <c r="U328" s="420"/>
      <c r="V328" s="420"/>
      <c r="W328" s="420"/>
      <c r="X328" s="420"/>
      <c r="Y328" s="420"/>
      <c r="Z328" s="420"/>
      <c r="AA328" s="420"/>
      <c r="AB328" s="420"/>
      <c r="AC328" s="420"/>
    </row>
    <row r="329" spans="2:29">
      <c r="B329" s="420"/>
      <c r="C329" s="420"/>
      <c r="D329" s="420"/>
      <c r="E329" s="420"/>
      <c r="F329" s="421"/>
      <c r="G329" s="421"/>
      <c r="H329" s="420"/>
      <c r="I329" s="420"/>
      <c r="J329" s="420"/>
      <c r="K329" s="420"/>
      <c r="L329" s="420"/>
      <c r="M329" s="420"/>
      <c r="N329" s="420"/>
      <c r="O329" s="420"/>
      <c r="P329" s="420"/>
      <c r="Q329" s="420"/>
      <c r="R329" s="420"/>
      <c r="S329" s="420"/>
      <c r="T329" s="420"/>
      <c r="U329" s="420"/>
      <c r="V329" s="420"/>
      <c r="W329" s="420"/>
      <c r="X329" s="420"/>
      <c r="Y329" s="420"/>
      <c r="Z329" s="420"/>
      <c r="AA329" s="420"/>
      <c r="AB329" s="420"/>
      <c r="AC329" s="420"/>
    </row>
    <row r="330" spans="2:29">
      <c r="B330" s="420"/>
      <c r="C330" s="420"/>
      <c r="D330" s="420"/>
      <c r="E330" s="420"/>
      <c r="F330" s="421"/>
      <c r="G330" s="421"/>
      <c r="H330" s="420"/>
      <c r="I330" s="420"/>
      <c r="J330" s="420"/>
      <c r="K330" s="420"/>
      <c r="L330" s="420"/>
      <c r="M330" s="420"/>
      <c r="N330" s="420"/>
      <c r="O330" s="420"/>
      <c r="P330" s="420"/>
      <c r="Q330" s="420"/>
      <c r="R330" s="420"/>
      <c r="S330" s="420"/>
      <c r="T330" s="420"/>
      <c r="U330" s="420"/>
      <c r="V330" s="420"/>
      <c r="W330" s="420"/>
      <c r="X330" s="420"/>
      <c r="Y330" s="420"/>
      <c r="Z330" s="420"/>
      <c r="AA330" s="420"/>
      <c r="AB330" s="420"/>
      <c r="AC330" s="420"/>
    </row>
    <row r="331" spans="2:29">
      <c r="B331" s="420"/>
      <c r="C331" s="420"/>
      <c r="D331" s="420"/>
      <c r="E331" s="420"/>
      <c r="F331" s="421"/>
      <c r="G331" s="421"/>
      <c r="H331" s="420"/>
      <c r="I331" s="420"/>
      <c r="J331" s="420"/>
      <c r="K331" s="420"/>
      <c r="L331" s="420"/>
      <c r="M331" s="420"/>
      <c r="N331" s="420"/>
      <c r="O331" s="420"/>
      <c r="P331" s="420"/>
      <c r="Q331" s="420"/>
      <c r="R331" s="420"/>
      <c r="S331" s="420"/>
      <c r="T331" s="420"/>
      <c r="U331" s="420"/>
      <c r="V331" s="420"/>
      <c r="W331" s="420"/>
      <c r="X331" s="420"/>
      <c r="Y331" s="420"/>
      <c r="Z331" s="420"/>
      <c r="AA331" s="420"/>
      <c r="AB331" s="420"/>
      <c r="AC331" s="420"/>
    </row>
    <row r="332" spans="2:29">
      <c r="B332" s="420"/>
      <c r="C332" s="420"/>
      <c r="D332" s="420"/>
      <c r="E332" s="420"/>
      <c r="F332" s="421"/>
      <c r="G332" s="421"/>
      <c r="H332" s="420"/>
      <c r="I332" s="420"/>
      <c r="J332" s="420"/>
      <c r="K332" s="420"/>
      <c r="L332" s="420"/>
      <c r="M332" s="420"/>
      <c r="N332" s="420"/>
      <c r="O332" s="420"/>
      <c r="P332" s="420"/>
      <c r="Q332" s="420"/>
      <c r="R332" s="420"/>
      <c r="S332" s="420"/>
      <c r="T332" s="420"/>
      <c r="U332" s="420"/>
      <c r="V332" s="420"/>
      <c r="W332" s="420"/>
      <c r="X332" s="420"/>
      <c r="Y332" s="420"/>
      <c r="Z332" s="420"/>
      <c r="AA332" s="420"/>
      <c r="AB332" s="420"/>
      <c r="AC332" s="420"/>
    </row>
    <row r="333" spans="2:29">
      <c r="B333" s="420"/>
      <c r="C333" s="420"/>
      <c r="D333" s="420"/>
      <c r="E333" s="420"/>
      <c r="F333" s="421"/>
      <c r="G333" s="421"/>
      <c r="H333" s="420"/>
      <c r="I333" s="420"/>
      <c r="J333" s="420"/>
      <c r="K333" s="420"/>
      <c r="L333" s="420"/>
      <c r="M333" s="420"/>
      <c r="N333" s="420"/>
      <c r="O333" s="420"/>
      <c r="P333" s="420"/>
      <c r="Q333" s="420"/>
      <c r="R333" s="420"/>
      <c r="S333" s="420"/>
      <c r="T333" s="420"/>
      <c r="U333" s="420"/>
      <c r="V333" s="420"/>
      <c r="W333" s="420"/>
      <c r="X333" s="420"/>
      <c r="Y333" s="420"/>
      <c r="Z333" s="420"/>
      <c r="AA333" s="420"/>
      <c r="AB333" s="420"/>
      <c r="AC333" s="420"/>
    </row>
    <row r="334" spans="2:29">
      <c r="B334" s="420"/>
      <c r="C334" s="420"/>
      <c r="D334" s="420"/>
      <c r="E334" s="420"/>
      <c r="F334" s="421"/>
      <c r="G334" s="421"/>
      <c r="H334" s="420"/>
      <c r="I334" s="420"/>
      <c r="J334" s="420"/>
      <c r="K334" s="420"/>
      <c r="L334" s="420"/>
      <c r="M334" s="420"/>
      <c r="N334" s="420"/>
      <c r="O334" s="420"/>
      <c r="P334" s="420"/>
      <c r="Q334" s="420"/>
      <c r="R334" s="420"/>
      <c r="S334" s="420"/>
      <c r="T334" s="420"/>
      <c r="U334" s="420"/>
      <c r="V334" s="420"/>
      <c r="W334" s="420"/>
      <c r="X334" s="420"/>
      <c r="Y334" s="420"/>
      <c r="Z334" s="420"/>
      <c r="AA334" s="420"/>
      <c r="AB334" s="420"/>
      <c r="AC334" s="420"/>
    </row>
    <row r="335" spans="2:29">
      <c r="B335" s="420"/>
      <c r="C335" s="420"/>
      <c r="D335" s="420"/>
      <c r="E335" s="420"/>
      <c r="F335" s="421"/>
      <c r="G335" s="421"/>
      <c r="H335" s="420"/>
      <c r="I335" s="420"/>
      <c r="J335" s="420"/>
      <c r="K335" s="420"/>
      <c r="L335" s="420"/>
      <c r="M335" s="420"/>
      <c r="N335" s="420"/>
      <c r="O335" s="420"/>
      <c r="P335" s="420"/>
      <c r="Q335" s="420"/>
      <c r="R335" s="420"/>
      <c r="S335" s="420"/>
      <c r="T335" s="420"/>
      <c r="U335" s="420"/>
      <c r="V335" s="420"/>
      <c r="W335" s="420"/>
      <c r="X335" s="420"/>
      <c r="Y335" s="420"/>
      <c r="Z335" s="420"/>
      <c r="AA335" s="420"/>
      <c r="AB335" s="420"/>
      <c r="AC335" s="420"/>
    </row>
    <row r="336" spans="2:29">
      <c r="B336" s="420"/>
      <c r="C336" s="420"/>
      <c r="D336" s="420"/>
      <c r="E336" s="420"/>
      <c r="F336" s="421"/>
      <c r="G336" s="421"/>
      <c r="H336" s="420"/>
      <c r="I336" s="420"/>
      <c r="J336" s="420"/>
      <c r="K336" s="420"/>
      <c r="L336" s="420"/>
      <c r="M336" s="420"/>
      <c r="N336" s="420"/>
      <c r="O336" s="420"/>
      <c r="P336" s="420"/>
      <c r="Q336" s="420"/>
      <c r="R336" s="420"/>
      <c r="S336" s="420"/>
      <c r="T336" s="420"/>
      <c r="U336" s="420"/>
      <c r="V336" s="420"/>
      <c r="W336" s="420"/>
      <c r="X336" s="420"/>
      <c r="Y336" s="420"/>
      <c r="Z336" s="420"/>
      <c r="AA336" s="420"/>
      <c r="AB336" s="420"/>
      <c r="AC336" s="420"/>
    </row>
    <row r="337" spans="2:29">
      <c r="B337" s="420"/>
      <c r="C337" s="420"/>
      <c r="D337" s="420"/>
      <c r="E337" s="420"/>
      <c r="F337" s="421"/>
      <c r="G337" s="421"/>
      <c r="H337" s="420"/>
      <c r="I337" s="420"/>
      <c r="J337" s="420"/>
      <c r="K337" s="420"/>
      <c r="L337" s="420"/>
      <c r="M337" s="420"/>
      <c r="N337" s="420"/>
      <c r="O337" s="420"/>
      <c r="P337" s="420"/>
      <c r="Q337" s="420"/>
      <c r="R337" s="420"/>
      <c r="S337" s="420"/>
      <c r="T337" s="420"/>
      <c r="U337" s="420"/>
      <c r="V337" s="420"/>
      <c r="W337" s="420"/>
      <c r="X337" s="420"/>
      <c r="Y337" s="420"/>
      <c r="Z337" s="420"/>
      <c r="AA337" s="420"/>
      <c r="AB337" s="420"/>
      <c r="AC337" s="420"/>
    </row>
    <row r="338" spans="2:29">
      <c r="B338" s="420"/>
      <c r="C338" s="420"/>
      <c r="D338" s="420"/>
      <c r="E338" s="420"/>
      <c r="F338" s="421"/>
      <c r="G338" s="421"/>
      <c r="H338" s="420"/>
      <c r="I338" s="420"/>
      <c r="J338" s="420"/>
      <c r="K338" s="420"/>
      <c r="L338" s="420"/>
      <c r="M338" s="420"/>
      <c r="N338" s="420"/>
      <c r="O338" s="420"/>
      <c r="P338" s="420"/>
      <c r="Q338" s="420"/>
      <c r="R338" s="420"/>
      <c r="S338" s="420"/>
      <c r="T338" s="420"/>
      <c r="U338" s="420"/>
      <c r="V338" s="420"/>
      <c r="W338" s="420"/>
      <c r="X338" s="420"/>
      <c r="Y338" s="420"/>
      <c r="Z338" s="420"/>
      <c r="AA338" s="420"/>
      <c r="AB338" s="420"/>
      <c r="AC338" s="420"/>
    </row>
    <row r="339" spans="2:29">
      <c r="B339" s="420"/>
      <c r="C339" s="420"/>
      <c r="D339" s="420"/>
      <c r="E339" s="420"/>
      <c r="F339" s="421"/>
      <c r="G339" s="421"/>
      <c r="H339" s="420"/>
      <c r="I339" s="420"/>
      <c r="J339" s="420"/>
      <c r="K339" s="420"/>
      <c r="L339" s="420"/>
      <c r="M339" s="420"/>
      <c r="N339" s="420"/>
      <c r="O339" s="420"/>
      <c r="P339" s="420"/>
      <c r="Q339" s="420"/>
      <c r="R339" s="420"/>
      <c r="S339" s="420"/>
      <c r="T339" s="420"/>
      <c r="U339" s="420"/>
      <c r="V339" s="420"/>
      <c r="W339" s="420"/>
      <c r="X339" s="420"/>
      <c r="Y339" s="420"/>
      <c r="Z339" s="420"/>
      <c r="AA339" s="420"/>
      <c r="AB339" s="420"/>
      <c r="AC339" s="420"/>
    </row>
    <row r="340" spans="2:29">
      <c r="B340" s="420"/>
      <c r="C340" s="420"/>
      <c r="D340" s="420"/>
      <c r="E340" s="420"/>
      <c r="F340" s="421"/>
      <c r="G340" s="421"/>
      <c r="H340" s="420"/>
      <c r="I340" s="420"/>
      <c r="J340" s="420"/>
      <c r="K340" s="420"/>
      <c r="L340" s="420"/>
      <c r="M340" s="420"/>
      <c r="N340" s="420"/>
      <c r="O340" s="420"/>
      <c r="P340" s="420"/>
      <c r="Q340" s="420"/>
      <c r="R340" s="420"/>
      <c r="S340" s="420"/>
      <c r="T340" s="420"/>
      <c r="U340" s="420"/>
      <c r="V340" s="420"/>
      <c r="W340" s="420"/>
      <c r="X340" s="420"/>
      <c r="Y340" s="420"/>
      <c r="Z340" s="420"/>
      <c r="AA340" s="420"/>
      <c r="AB340" s="420"/>
      <c r="AC340" s="420"/>
    </row>
    <row r="341" spans="2:29">
      <c r="B341" s="420"/>
      <c r="C341" s="420"/>
      <c r="D341" s="420"/>
      <c r="E341" s="420"/>
      <c r="F341" s="421"/>
      <c r="G341" s="421"/>
      <c r="H341" s="420"/>
      <c r="I341" s="420"/>
      <c r="J341" s="420"/>
      <c r="K341" s="420"/>
      <c r="L341" s="420"/>
      <c r="M341" s="420"/>
      <c r="N341" s="420"/>
      <c r="O341" s="420"/>
      <c r="P341" s="420"/>
      <c r="Q341" s="420"/>
      <c r="R341" s="420"/>
      <c r="S341" s="420"/>
      <c r="T341" s="420"/>
      <c r="U341" s="420"/>
      <c r="V341" s="420"/>
      <c r="W341" s="420"/>
      <c r="X341" s="420"/>
      <c r="Y341" s="420"/>
      <c r="Z341" s="420"/>
      <c r="AA341" s="420"/>
      <c r="AB341" s="420"/>
      <c r="AC341" s="420"/>
    </row>
    <row r="342" spans="2:29">
      <c r="B342" s="420"/>
      <c r="C342" s="420"/>
      <c r="D342" s="420"/>
      <c r="E342" s="420"/>
      <c r="F342" s="421"/>
      <c r="G342" s="421"/>
      <c r="H342" s="420"/>
      <c r="I342" s="420"/>
      <c r="J342" s="420"/>
      <c r="K342" s="420"/>
      <c r="L342" s="420"/>
      <c r="M342" s="420"/>
      <c r="N342" s="420"/>
      <c r="O342" s="420"/>
      <c r="P342" s="420"/>
      <c r="Q342" s="420"/>
      <c r="R342" s="420"/>
      <c r="S342" s="420"/>
      <c r="T342" s="420"/>
      <c r="U342" s="420"/>
      <c r="V342" s="420"/>
      <c r="W342" s="420"/>
      <c r="X342" s="420"/>
      <c r="Y342" s="420"/>
      <c r="Z342" s="420"/>
      <c r="AA342" s="420"/>
      <c r="AB342" s="420"/>
      <c r="AC342" s="420"/>
    </row>
    <row r="343" spans="2:29">
      <c r="B343" s="420"/>
      <c r="C343" s="420"/>
      <c r="D343" s="420"/>
      <c r="E343" s="420"/>
      <c r="F343" s="421"/>
      <c r="G343" s="421"/>
      <c r="H343" s="420"/>
      <c r="I343" s="420"/>
      <c r="J343" s="420"/>
      <c r="K343" s="420"/>
      <c r="L343" s="420"/>
      <c r="M343" s="420"/>
      <c r="N343" s="420"/>
      <c r="O343" s="420"/>
      <c r="P343" s="420"/>
      <c r="Q343" s="420"/>
      <c r="R343" s="420"/>
      <c r="S343" s="420"/>
      <c r="T343" s="420"/>
      <c r="U343" s="420"/>
      <c r="V343" s="420"/>
      <c r="W343" s="420"/>
      <c r="X343" s="420"/>
      <c r="Y343" s="420"/>
      <c r="Z343" s="420"/>
      <c r="AA343" s="420"/>
      <c r="AB343" s="420"/>
      <c r="AC343" s="420"/>
    </row>
    <row r="344" spans="2:29">
      <c r="B344" s="420"/>
      <c r="C344" s="420"/>
      <c r="D344" s="420"/>
      <c r="E344" s="420"/>
      <c r="F344" s="421"/>
      <c r="G344" s="421"/>
      <c r="H344" s="420"/>
      <c r="I344" s="420"/>
      <c r="J344" s="420"/>
      <c r="K344" s="420"/>
      <c r="L344" s="420"/>
      <c r="M344" s="420"/>
      <c r="N344" s="420"/>
      <c r="O344" s="420"/>
      <c r="P344" s="420"/>
      <c r="Q344" s="420"/>
      <c r="R344" s="420"/>
      <c r="S344" s="420"/>
      <c r="T344" s="420"/>
      <c r="U344" s="420"/>
      <c r="V344" s="420"/>
      <c r="W344" s="420"/>
      <c r="X344" s="420"/>
      <c r="Y344" s="420"/>
      <c r="Z344" s="420"/>
      <c r="AA344" s="420"/>
      <c r="AB344" s="420"/>
      <c r="AC344" s="420"/>
    </row>
    <row r="345" spans="2:29">
      <c r="B345" s="420"/>
      <c r="C345" s="420"/>
      <c r="D345" s="420"/>
      <c r="E345" s="420"/>
      <c r="F345" s="421"/>
      <c r="G345" s="421"/>
      <c r="H345" s="420"/>
      <c r="I345" s="420"/>
      <c r="J345" s="420"/>
      <c r="K345" s="420"/>
      <c r="L345" s="420"/>
      <c r="M345" s="420"/>
      <c r="N345" s="420"/>
      <c r="O345" s="420"/>
      <c r="P345" s="420"/>
      <c r="Q345" s="420"/>
      <c r="R345" s="420"/>
      <c r="S345" s="420"/>
      <c r="T345" s="420"/>
      <c r="U345" s="420"/>
      <c r="V345" s="420"/>
      <c r="W345" s="420"/>
      <c r="X345" s="420"/>
      <c r="Y345" s="420"/>
      <c r="Z345" s="420"/>
      <c r="AA345" s="420"/>
      <c r="AB345" s="420"/>
      <c r="AC345" s="420"/>
    </row>
    <row r="346" spans="2:29">
      <c r="B346" s="420"/>
      <c r="C346" s="420"/>
      <c r="D346" s="420"/>
      <c r="E346" s="420"/>
      <c r="F346" s="421"/>
      <c r="G346" s="421"/>
      <c r="H346" s="420"/>
      <c r="I346" s="420"/>
      <c r="J346" s="420"/>
      <c r="K346" s="420"/>
      <c r="L346" s="420"/>
      <c r="M346" s="420"/>
      <c r="N346" s="420"/>
      <c r="O346" s="420"/>
      <c r="P346" s="420"/>
      <c r="Q346" s="420"/>
      <c r="R346" s="420"/>
      <c r="S346" s="420"/>
      <c r="T346" s="420"/>
      <c r="U346" s="420"/>
      <c r="V346" s="420"/>
      <c r="W346" s="420"/>
      <c r="X346" s="420"/>
      <c r="Y346" s="420"/>
      <c r="Z346" s="420"/>
      <c r="AA346" s="420"/>
      <c r="AB346" s="420"/>
      <c r="AC346" s="420"/>
    </row>
    <row r="347" spans="2:29">
      <c r="B347" s="420"/>
      <c r="C347" s="420"/>
      <c r="D347" s="420"/>
      <c r="E347" s="420"/>
      <c r="F347" s="421"/>
      <c r="G347" s="421"/>
      <c r="H347" s="420"/>
      <c r="I347" s="420"/>
      <c r="J347" s="420"/>
      <c r="K347" s="420"/>
      <c r="L347" s="420"/>
      <c r="M347" s="420"/>
      <c r="N347" s="420"/>
      <c r="O347" s="420"/>
      <c r="P347" s="420"/>
      <c r="Q347" s="420"/>
      <c r="R347" s="420"/>
      <c r="S347" s="420"/>
      <c r="T347" s="420"/>
      <c r="U347" s="420"/>
      <c r="V347" s="420"/>
      <c r="W347" s="420"/>
      <c r="X347" s="420"/>
      <c r="Y347" s="420"/>
      <c r="Z347" s="420"/>
      <c r="AA347" s="420"/>
      <c r="AB347" s="420"/>
      <c r="AC347" s="420"/>
    </row>
    <row r="348" spans="2:29">
      <c r="B348" s="420"/>
      <c r="C348" s="420"/>
      <c r="D348" s="420"/>
      <c r="E348" s="420"/>
      <c r="F348" s="421"/>
      <c r="G348" s="421"/>
      <c r="H348" s="420"/>
      <c r="I348" s="420"/>
      <c r="J348" s="420"/>
      <c r="K348" s="420"/>
      <c r="L348" s="420"/>
      <c r="M348" s="420"/>
      <c r="N348" s="420"/>
      <c r="O348" s="420"/>
      <c r="P348" s="420"/>
      <c r="Q348" s="420"/>
      <c r="R348" s="420"/>
      <c r="S348" s="420"/>
      <c r="T348" s="420"/>
      <c r="U348" s="420"/>
      <c r="V348" s="420"/>
      <c r="W348" s="420"/>
      <c r="X348" s="420"/>
      <c r="Y348" s="420"/>
      <c r="Z348" s="420"/>
      <c r="AA348" s="420"/>
      <c r="AB348" s="420"/>
      <c r="AC348" s="420"/>
    </row>
    <row r="349" spans="2:29">
      <c r="B349" s="420"/>
      <c r="C349" s="420"/>
      <c r="D349" s="420"/>
      <c r="E349" s="420"/>
      <c r="F349" s="421"/>
      <c r="G349" s="421"/>
      <c r="H349" s="420"/>
      <c r="I349" s="420"/>
      <c r="J349" s="420"/>
      <c r="K349" s="420"/>
      <c r="L349" s="420"/>
      <c r="M349" s="420"/>
      <c r="N349" s="420"/>
      <c r="O349" s="420"/>
      <c r="P349" s="420"/>
      <c r="Q349" s="420"/>
      <c r="R349" s="420"/>
      <c r="S349" s="420"/>
      <c r="T349" s="420"/>
      <c r="U349" s="420"/>
      <c r="V349" s="420"/>
      <c r="W349" s="420"/>
      <c r="X349" s="420"/>
      <c r="Y349" s="420"/>
      <c r="Z349" s="420"/>
      <c r="AA349" s="420"/>
      <c r="AB349" s="420"/>
      <c r="AC349" s="420"/>
    </row>
    <row r="350" spans="2:29">
      <c r="B350" s="420"/>
      <c r="C350" s="420"/>
      <c r="D350" s="420"/>
      <c r="E350" s="420"/>
      <c r="F350" s="421"/>
      <c r="G350" s="421"/>
      <c r="H350" s="420"/>
      <c r="I350" s="420"/>
      <c r="J350" s="420"/>
      <c r="K350" s="420"/>
      <c r="L350" s="420"/>
      <c r="M350" s="420"/>
      <c r="N350" s="420"/>
      <c r="O350" s="420"/>
      <c r="P350" s="420"/>
      <c r="Q350" s="420"/>
      <c r="R350" s="420"/>
      <c r="S350" s="420"/>
      <c r="T350" s="420"/>
      <c r="U350" s="420"/>
      <c r="V350" s="420"/>
      <c r="W350" s="420"/>
      <c r="X350" s="420"/>
      <c r="Y350" s="420"/>
      <c r="Z350" s="420"/>
      <c r="AA350" s="420"/>
      <c r="AB350" s="420"/>
      <c r="AC350" s="420"/>
    </row>
    <row r="351" spans="2:29">
      <c r="B351" s="420"/>
      <c r="C351" s="420"/>
      <c r="D351" s="420"/>
      <c r="E351" s="420"/>
      <c r="F351" s="421"/>
      <c r="G351" s="421"/>
      <c r="H351" s="420"/>
      <c r="I351" s="420"/>
      <c r="J351" s="420"/>
      <c r="K351" s="420"/>
      <c r="L351" s="420"/>
      <c r="M351" s="420"/>
      <c r="N351" s="420"/>
      <c r="O351" s="420"/>
      <c r="P351" s="420"/>
      <c r="Q351" s="420"/>
      <c r="R351" s="420"/>
      <c r="S351" s="420"/>
      <c r="T351" s="420"/>
      <c r="U351" s="420"/>
      <c r="V351" s="420"/>
      <c r="W351" s="420"/>
      <c r="X351" s="420"/>
      <c r="Y351" s="420"/>
      <c r="Z351" s="420"/>
      <c r="AA351" s="420"/>
      <c r="AB351" s="420"/>
      <c r="AC351" s="420"/>
    </row>
    <row r="352" spans="2:29">
      <c r="B352" s="420"/>
      <c r="C352" s="420"/>
      <c r="D352" s="420"/>
      <c r="E352" s="420"/>
      <c r="F352" s="421"/>
      <c r="G352" s="421"/>
      <c r="H352" s="420"/>
      <c r="I352" s="420"/>
      <c r="J352" s="420"/>
      <c r="K352" s="420"/>
      <c r="L352" s="420"/>
      <c r="M352" s="420"/>
      <c r="N352" s="420"/>
      <c r="O352" s="420"/>
      <c r="P352" s="420"/>
      <c r="Q352" s="420"/>
      <c r="R352" s="420"/>
      <c r="S352" s="420"/>
      <c r="T352" s="420"/>
      <c r="U352" s="420"/>
      <c r="V352" s="420"/>
      <c r="W352" s="420"/>
      <c r="X352" s="420"/>
      <c r="Y352" s="420"/>
      <c r="Z352" s="420"/>
      <c r="AA352" s="420"/>
      <c r="AB352" s="420"/>
      <c r="AC352" s="420"/>
    </row>
    <row r="353" spans="2:29">
      <c r="B353" s="420"/>
      <c r="C353" s="420"/>
      <c r="D353" s="420"/>
      <c r="E353" s="420"/>
      <c r="F353" s="421"/>
      <c r="G353" s="421"/>
      <c r="H353" s="420"/>
      <c r="I353" s="420"/>
      <c r="J353" s="420"/>
      <c r="K353" s="420"/>
      <c r="L353" s="420"/>
      <c r="M353" s="420"/>
      <c r="N353" s="420"/>
      <c r="O353" s="420"/>
      <c r="P353" s="420"/>
      <c r="Q353" s="420"/>
      <c r="R353" s="420"/>
      <c r="S353" s="420"/>
      <c r="T353" s="420"/>
      <c r="U353" s="420"/>
      <c r="V353" s="420"/>
      <c r="W353" s="420"/>
      <c r="X353" s="420"/>
      <c r="Y353" s="420"/>
      <c r="Z353" s="420"/>
      <c r="AA353" s="420"/>
      <c r="AB353" s="420"/>
      <c r="AC353" s="420"/>
    </row>
    <row r="354" spans="2:29">
      <c r="B354" s="420"/>
      <c r="C354" s="420"/>
      <c r="D354" s="420"/>
      <c r="E354" s="420"/>
      <c r="F354" s="421"/>
      <c r="G354" s="421"/>
      <c r="H354" s="420"/>
      <c r="I354" s="420"/>
      <c r="J354" s="420"/>
      <c r="K354" s="420"/>
      <c r="L354" s="420"/>
      <c r="M354" s="420"/>
      <c r="N354" s="420"/>
      <c r="O354" s="420"/>
      <c r="P354" s="420"/>
      <c r="Q354" s="420"/>
      <c r="R354" s="420"/>
      <c r="S354" s="420"/>
      <c r="T354" s="420"/>
      <c r="U354" s="420"/>
      <c r="V354" s="420"/>
      <c r="W354" s="420"/>
      <c r="X354" s="420"/>
      <c r="Y354" s="420"/>
      <c r="Z354" s="420"/>
      <c r="AA354" s="420"/>
      <c r="AB354" s="420"/>
      <c r="AC354" s="420"/>
    </row>
    <row r="355" spans="2:29">
      <c r="B355" s="420"/>
      <c r="C355" s="420"/>
      <c r="D355" s="420"/>
      <c r="E355" s="420"/>
      <c r="F355" s="421"/>
      <c r="G355" s="421"/>
      <c r="H355" s="420"/>
      <c r="I355" s="420"/>
      <c r="J355" s="420"/>
      <c r="K355" s="420"/>
      <c r="L355" s="420"/>
      <c r="M355" s="420"/>
      <c r="N355" s="420"/>
      <c r="O355" s="420"/>
      <c r="P355" s="420"/>
      <c r="Q355" s="420"/>
      <c r="R355" s="420"/>
      <c r="S355" s="420"/>
      <c r="T355" s="420"/>
      <c r="U355" s="420"/>
      <c r="V355" s="420"/>
      <c r="W355" s="420"/>
      <c r="X355" s="420"/>
      <c r="Y355" s="420"/>
      <c r="Z355" s="420"/>
      <c r="AA355" s="420"/>
      <c r="AB355" s="420"/>
      <c r="AC355" s="420"/>
    </row>
    <row r="356" spans="2:29">
      <c r="B356" s="420"/>
      <c r="C356" s="420"/>
      <c r="D356" s="420"/>
      <c r="E356" s="420"/>
      <c r="F356" s="421"/>
      <c r="G356" s="421"/>
      <c r="H356" s="420"/>
      <c r="I356" s="420"/>
      <c r="J356" s="420"/>
      <c r="K356" s="420"/>
      <c r="L356" s="420"/>
      <c r="M356" s="420"/>
      <c r="N356" s="420"/>
      <c r="O356" s="420"/>
      <c r="P356" s="420"/>
      <c r="Q356" s="420"/>
      <c r="R356" s="420"/>
      <c r="S356" s="420"/>
      <c r="T356" s="420"/>
      <c r="U356" s="420"/>
      <c r="V356" s="420"/>
      <c r="W356" s="420"/>
      <c r="X356" s="420"/>
      <c r="Y356" s="420"/>
      <c r="Z356" s="420"/>
      <c r="AA356" s="420"/>
      <c r="AB356" s="420"/>
      <c r="AC356" s="420"/>
    </row>
    <row r="357" spans="2:29">
      <c r="B357" s="420"/>
      <c r="C357" s="420"/>
      <c r="D357" s="420"/>
      <c r="E357" s="420"/>
      <c r="F357" s="421"/>
      <c r="G357" s="421"/>
      <c r="H357" s="420"/>
      <c r="I357" s="420"/>
      <c r="J357" s="420"/>
      <c r="K357" s="420"/>
      <c r="L357" s="420"/>
      <c r="M357" s="420"/>
      <c r="N357" s="420"/>
      <c r="O357" s="420"/>
      <c r="P357" s="420"/>
      <c r="Q357" s="420"/>
      <c r="R357" s="420"/>
      <c r="S357" s="420"/>
      <c r="T357" s="420"/>
      <c r="U357" s="420"/>
      <c r="V357" s="420"/>
      <c r="W357" s="420"/>
      <c r="X357" s="420"/>
      <c r="Y357" s="420"/>
      <c r="Z357" s="420"/>
      <c r="AA357" s="420"/>
      <c r="AB357" s="420"/>
      <c r="AC357" s="420"/>
    </row>
    <row r="358" spans="2:29">
      <c r="B358" s="420"/>
      <c r="C358" s="420"/>
      <c r="D358" s="420"/>
      <c r="E358" s="420"/>
      <c r="F358" s="421"/>
      <c r="G358" s="421"/>
      <c r="H358" s="420"/>
      <c r="I358" s="420"/>
      <c r="J358" s="420"/>
      <c r="K358" s="420"/>
      <c r="L358" s="420"/>
      <c r="M358" s="420"/>
      <c r="N358" s="420"/>
      <c r="O358" s="420"/>
      <c r="P358" s="420"/>
      <c r="Q358" s="420"/>
      <c r="R358" s="420"/>
      <c r="S358" s="420"/>
      <c r="T358" s="420"/>
      <c r="U358" s="420"/>
      <c r="V358" s="420"/>
      <c r="W358" s="420"/>
      <c r="X358" s="420"/>
      <c r="Y358" s="420"/>
      <c r="Z358" s="420"/>
      <c r="AA358" s="420"/>
      <c r="AB358" s="420"/>
      <c r="AC358" s="420"/>
    </row>
    <row r="359" spans="2:29">
      <c r="B359" s="420"/>
      <c r="C359" s="420"/>
      <c r="D359" s="420"/>
      <c r="E359" s="420"/>
      <c r="F359" s="421"/>
      <c r="G359" s="421"/>
      <c r="H359" s="420"/>
      <c r="I359" s="420"/>
      <c r="J359" s="420"/>
      <c r="K359" s="420"/>
      <c r="L359" s="420"/>
      <c r="M359" s="420"/>
      <c r="N359" s="420"/>
      <c r="O359" s="420"/>
      <c r="P359" s="420"/>
      <c r="Q359" s="420"/>
      <c r="R359" s="420"/>
      <c r="S359" s="420"/>
      <c r="T359" s="420"/>
      <c r="U359" s="420"/>
      <c r="V359" s="420"/>
      <c r="W359" s="420"/>
      <c r="X359" s="420"/>
      <c r="Y359" s="420"/>
      <c r="Z359" s="420"/>
      <c r="AA359" s="420"/>
      <c r="AB359" s="420"/>
      <c r="AC359" s="420"/>
    </row>
    <row r="360" spans="2:29">
      <c r="B360" s="420"/>
      <c r="C360" s="420"/>
      <c r="D360" s="420"/>
      <c r="E360" s="420"/>
      <c r="F360" s="421"/>
      <c r="G360" s="421"/>
      <c r="H360" s="420"/>
      <c r="I360" s="420"/>
      <c r="J360" s="420"/>
      <c r="K360" s="420"/>
      <c r="L360" s="420"/>
      <c r="M360" s="420"/>
      <c r="N360" s="420"/>
      <c r="O360" s="420"/>
      <c r="P360" s="420"/>
      <c r="Q360" s="420"/>
      <c r="R360" s="420"/>
      <c r="S360" s="420"/>
      <c r="T360" s="420"/>
      <c r="U360" s="420"/>
      <c r="V360" s="420"/>
      <c r="W360" s="420"/>
      <c r="X360" s="420"/>
      <c r="Y360" s="420"/>
      <c r="Z360" s="420"/>
      <c r="AA360" s="420"/>
      <c r="AB360" s="420"/>
      <c r="AC360" s="420"/>
    </row>
    <row r="361" spans="2:29">
      <c r="B361" s="420"/>
      <c r="C361" s="420"/>
      <c r="D361" s="420"/>
      <c r="E361" s="420"/>
      <c r="F361" s="421"/>
      <c r="G361" s="421"/>
      <c r="H361" s="420"/>
      <c r="I361" s="420"/>
      <c r="J361" s="420"/>
      <c r="K361" s="420"/>
      <c r="L361" s="420"/>
      <c r="M361" s="420"/>
      <c r="N361" s="420"/>
      <c r="O361" s="420"/>
      <c r="P361" s="420"/>
      <c r="Q361" s="420"/>
      <c r="R361" s="420"/>
      <c r="S361" s="420"/>
      <c r="T361" s="420"/>
      <c r="U361" s="420"/>
      <c r="V361" s="420"/>
      <c r="W361" s="420"/>
      <c r="X361" s="420"/>
      <c r="Y361" s="420"/>
      <c r="Z361" s="420"/>
      <c r="AA361" s="420"/>
      <c r="AB361" s="420"/>
      <c r="AC361" s="420"/>
    </row>
    <row r="362" spans="2:29">
      <c r="B362" s="420"/>
      <c r="C362" s="420"/>
      <c r="D362" s="420"/>
      <c r="E362" s="420"/>
      <c r="F362" s="421"/>
      <c r="G362" s="421"/>
      <c r="H362" s="420"/>
      <c r="I362" s="420"/>
      <c r="J362" s="420"/>
      <c r="K362" s="420"/>
      <c r="L362" s="420"/>
      <c r="M362" s="420"/>
      <c r="N362" s="420"/>
      <c r="O362" s="420"/>
      <c r="P362" s="420"/>
      <c r="Q362" s="420"/>
      <c r="R362" s="420"/>
      <c r="S362" s="420"/>
      <c r="T362" s="420"/>
      <c r="U362" s="420"/>
      <c r="V362" s="420"/>
      <c r="W362" s="420"/>
      <c r="X362" s="420"/>
      <c r="Y362" s="420"/>
      <c r="Z362" s="420"/>
      <c r="AA362" s="420"/>
      <c r="AB362" s="420"/>
      <c r="AC362" s="420"/>
    </row>
    <row r="363" spans="2:29">
      <c r="B363" s="420"/>
      <c r="C363" s="420"/>
      <c r="D363" s="420"/>
      <c r="E363" s="420"/>
      <c r="F363" s="421"/>
      <c r="G363" s="421"/>
      <c r="H363" s="420"/>
      <c r="I363" s="420"/>
      <c r="J363" s="420"/>
      <c r="K363" s="420"/>
      <c r="L363" s="420"/>
      <c r="M363" s="420"/>
      <c r="N363" s="420"/>
      <c r="O363" s="420"/>
      <c r="P363" s="420"/>
      <c r="Q363" s="420"/>
      <c r="R363" s="420"/>
      <c r="S363" s="420"/>
      <c r="T363" s="420"/>
      <c r="U363" s="420"/>
      <c r="V363" s="420"/>
      <c r="W363" s="420"/>
      <c r="X363" s="420"/>
      <c r="Y363" s="420"/>
      <c r="Z363" s="420"/>
      <c r="AA363" s="420"/>
      <c r="AB363" s="420"/>
      <c r="AC363" s="420"/>
    </row>
    <row r="364" spans="2:29">
      <c r="B364" s="420"/>
      <c r="C364" s="420"/>
      <c r="D364" s="420"/>
      <c r="E364" s="420"/>
      <c r="F364" s="421"/>
      <c r="G364" s="421"/>
      <c r="H364" s="420"/>
      <c r="I364" s="420"/>
      <c r="J364" s="420"/>
      <c r="K364" s="420"/>
      <c r="L364" s="420"/>
      <c r="M364" s="420"/>
      <c r="N364" s="420"/>
      <c r="O364" s="420"/>
      <c r="P364" s="420"/>
      <c r="Q364" s="420"/>
      <c r="R364" s="420"/>
      <c r="S364" s="420"/>
      <c r="T364" s="420"/>
      <c r="U364" s="420"/>
      <c r="V364" s="420"/>
      <c r="W364" s="420"/>
      <c r="X364" s="420"/>
      <c r="Y364" s="420"/>
      <c r="Z364" s="420"/>
      <c r="AA364" s="420"/>
      <c r="AB364" s="420"/>
      <c r="AC364" s="420"/>
    </row>
    <row r="365" spans="2:29">
      <c r="B365" s="420"/>
      <c r="C365" s="420"/>
      <c r="D365" s="420"/>
      <c r="E365" s="420"/>
      <c r="F365" s="421"/>
      <c r="G365" s="421"/>
      <c r="H365" s="420"/>
      <c r="I365" s="420"/>
      <c r="J365" s="420"/>
      <c r="K365" s="420"/>
      <c r="L365" s="420"/>
      <c r="M365" s="420"/>
      <c r="N365" s="420"/>
      <c r="O365" s="420"/>
      <c r="P365" s="420"/>
      <c r="Q365" s="420"/>
      <c r="R365" s="420"/>
      <c r="S365" s="420"/>
      <c r="T365" s="420"/>
      <c r="U365" s="420"/>
      <c r="V365" s="420"/>
      <c r="W365" s="420"/>
      <c r="X365" s="420"/>
      <c r="Y365" s="420"/>
      <c r="Z365" s="420"/>
      <c r="AA365" s="420"/>
      <c r="AB365" s="420"/>
      <c r="AC365" s="420"/>
    </row>
    <row r="366" spans="2:29">
      <c r="B366" s="420"/>
      <c r="C366" s="420"/>
      <c r="D366" s="420"/>
      <c r="E366" s="420"/>
      <c r="F366" s="421"/>
      <c r="G366" s="421"/>
      <c r="H366" s="420"/>
      <c r="I366" s="420"/>
      <c r="J366" s="420"/>
      <c r="K366" s="420"/>
      <c r="L366" s="420"/>
      <c r="M366" s="420"/>
      <c r="N366" s="420"/>
      <c r="O366" s="420"/>
      <c r="P366" s="420"/>
      <c r="Q366" s="420"/>
      <c r="R366" s="420"/>
      <c r="S366" s="420"/>
      <c r="T366" s="420"/>
      <c r="U366" s="420"/>
      <c r="V366" s="420"/>
      <c r="W366" s="420"/>
      <c r="X366" s="420"/>
      <c r="Y366" s="420"/>
      <c r="Z366" s="420"/>
      <c r="AA366" s="420"/>
      <c r="AB366" s="420"/>
      <c r="AC366" s="420"/>
    </row>
    <row r="367" spans="2:29">
      <c r="B367" s="420"/>
      <c r="C367" s="420"/>
      <c r="D367" s="420"/>
      <c r="E367" s="420"/>
      <c r="F367" s="421"/>
      <c r="G367" s="421"/>
      <c r="H367" s="420"/>
      <c r="I367" s="420"/>
      <c r="J367" s="420"/>
      <c r="K367" s="420"/>
      <c r="L367" s="420"/>
      <c r="M367" s="420"/>
      <c r="N367" s="420"/>
      <c r="O367" s="420"/>
      <c r="P367" s="420"/>
      <c r="Q367" s="420"/>
      <c r="R367" s="420"/>
      <c r="S367" s="420"/>
      <c r="T367" s="420"/>
      <c r="U367" s="420"/>
      <c r="V367" s="420"/>
      <c r="W367" s="420"/>
      <c r="X367" s="420"/>
      <c r="Y367" s="420"/>
      <c r="Z367" s="420"/>
      <c r="AA367" s="420"/>
      <c r="AB367" s="420"/>
      <c r="AC367" s="420"/>
    </row>
    <row r="368" spans="2:29">
      <c r="B368" s="420"/>
      <c r="C368" s="420"/>
      <c r="D368" s="420"/>
      <c r="E368" s="420"/>
      <c r="F368" s="421"/>
      <c r="G368" s="421"/>
      <c r="H368" s="420"/>
      <c r="I368" s="420"/>
      <c r="J368" s="420"/>
      <c r="K368" s="420"/>
      <c r="L368" s="420"/>
      <c r="M368" s="420"/>
      <c r="N368" s="420"/>
      <c r="O368" s="420"/>
      <c r="P368" s="420"/>
      <c r="Q368" s="420"/>
      <c r="R368" s="420"/>
      <c r="S368" s="420"/>
      <c r="T368" s="420"/>
      <c r="U368" s="420"/>
      <c r="V368" s="420"/>
      <c r="W368" s="420"/>
      <c r="X368" s="420"/>
      <c r="Y368" s="420"/>
      <c r="Z368" s="420"/>
      <c r="AA368" s="420"/>
      <c r="AB368" s="420"/>
      <c r="AC368" s="420"/>
    </row>
    <row r="369" spans="2:29">
      <c r="B369" s="420"/>
      <c r="C369" s="420"/>
      <c r="D369" s="420"/>
      <c r="E369" s="420"/>
      <c r="F369" s="421"/>
      <c r="G369" s="421"/>
      <c r="H369" s="420"/>
      <c r="I369" s="420"/>
      <c r="J369" s="420"/>
      <c r="K369" s="420"/>
      <c r="L369" s="420"/>
      <c r="M369" s="420"/>
      <c r="N369" s="420"/>
      <c r="O369" s="420"/>
      <c r="P369" s="420"/>
      <c r="Q369" s="420"/>
      <c r="R369" s="420"/>
      <c r="S369" s="420"/>
      <c r="T369" s="420"/>
      <c r="U369" s="420"/>
      <c r="V369" s="420"/>
      <c r="W369" s="420"/>
      <c r="X369" s="420"/>
      <c r="Y369" s="420"/>
      <c r="Z369" s="420"/>
      <c r="AA369" s="420"/>
      <c r="AB369" s="420"/>
      <c r="AC369" s="420"/>
    </row>
    <row r="370" spans="2:29">
      <c r="B370" s="420"/>
      <c r="C370" s="420"/>
      <c r="D370" s="420"/>
      <c r="E370" s="420"/>
      <c r="F370" s="421"/>
      <c r="G370" s="421"/>
      <c r="H370" s="420"/>
      <c r="I370" s="420"/>
      <c r="J370" s="420"/>
      <c r="K370" s="420"/>
      <c r="L370" s="420"/>
      <c r="M370" s="420"/>
      <c r="N370" s="420"/>
      <c r="O370" s="420"/>
      <c r="P370" s="420"/>
      <c r="Q370" s="420"/>
      <c r="R370" s="420"/>
      <c r="S370" s="420"/>
      <c r="T370" s="420"/>
      <c r="U370" s="420"/>
      <c r="V370" s="420"/>
      <c r="W370" s="420"/>
      <c r="X370" s="420"/>
      <c r="Y370" s="420"/>
      <c r="Z370" s="420"/>
      <c r="AA370" s="420"/>
      <c r="AB370" s="420"/>
      <c r="AC370" s="420"/>
    </row>
    <row r="371" spans="2:29">
      <c r="B371" s="420"/>
      <c r="C371" s="420"/>
      <c r="D371" s="420"/>
      <c r="E371" s="420"/>
      <c r="F371" s="421"/>
      <c r="G371" s="421"/>
      <c r="H371" s="420"/>
      <c r="I371" s="420"/>
      <c r="J371" s="420"/>
      <c r="K371" s="420"/>
      <c r="L371" s="420"/>
      <c r="M371" s="420"/>
      <c r="N371" s="420"/>
      <c r="O371" s="420"/>
      <c r="P371" s="420"/>
      <c r="Q371" s="420"/>
      <c r="R371" s="420"/>
      <c r="S371" s="420"/>
      <c r="T371" s="420"/>
      <c r="U371" s="420"/>
      <c r="V371" s="420"/>
      <c r="W371" s="420"/>
      <c r="X371" s="420"/>
      <c r="Y371" s="420"/>
      <c r="Z371" s="420"/>
      <c r="AA371" s="420"/>
      <c r="AB371" s="420"/>
      <c r="AC371" s="420"/>
    </row>
    <row r="372" spans="2:29">
      <c r="B372" s="420"/>
      <c r="C372" s="420"/>
      <c r="D372" s="420"/>
      <c r="E372" s="420"/>
      <c r="F372" s="421"/>
      <c r="G372" s="421"/>
      <c r="H372" s="420"/>
      <c r="I372" s="420"/>
      <c r="J372" s="420"/>
      <c r="K372" s="420"/>
      <c r="L372" s="420"/>
      <c r="M372" s="420"/>
      <c r="N372" s="420"/>
      <c r="O372" s="420"/>
      <c r="P372" s="420"/>
      <c r="Q372" s="420"/>
      <c r="R372" s="420"/>
      <c r="S372" s="420"/>
      <c r="T372" s="420"/>
      <c r="U372" s="420"/>
      <c r="V372" s="420"/>
      <c r="W372" s="420"/>
      <c r="X372" s="420"/>
      <c r="Y372" s="420"/>
      <c r="Z372" s="420"/>
      <c r="AA372" s="420"/>
      <c r="AB372" s="420"/>
      <c r="AC372" s="420"/>
    </row>
    <row r="373" spans="2:29">
      <c r="B373" s="420"/>
      <c r="C373" s="420"/>
      <c r="D373" s="420"/>
      <c r="E373" s="420"/>
      <c r="F373" s="421"/>
      <c r="G373" s="421"/>
      <c r="H373" s="420"/>
      <c r="I373" s="420"/>
      <c r="J373" s="420"/>
      <c r="K373" s="420"/>
      <c r="L373" s="420"/>
      <c r="M373" s="420"/>
      <c r="N373" s="420"/>
      <c r="O373" s="420"/>
      <c r="P373" s="420"/>
      <c r="Q373" s="420"/>
      <c r="R373" s="420"/>
      <c r="S373" s="420"/>
      <c r="T373" s="420"/>
      <c r="U373" s="420"/>
      <c r="V373" s="420"/>
      <c r="W373" s="420"/>
      <c r="X373" s="420"/>
      <c r="Y373" s="420"/>
      <c r="Z373" s="420"/>
      <c r="AA373" s="420"/>
      <c r="AB373" s="420"/>
      <c r="AC373" s="420"/>
    </row>
    <row r="374" spans="2:29">
      <c r="B374" s="420"/>
      <c r="C374" s="420"/>
      <c r="D374" s="420"/>
      <c r="E374" s="420"/>
      <c r="F374" s="421"/>
      <c r="G374" s="421"/>
      <c r="H374" s="420"/>
      <c r="I374" s="420"/>
      <c r="J374" s="420"/>
      <c r="K374" s="420"/>
      <c r="L374" s="420"/>
      <c r="M374" s="420"/>
      <c r="N374" s="420"/>
      <c r="O374" s="420"/>
      <c r="P374" s="420"/>
      <c r="Q374" s="420"/>
      <c r="R374" s="420"/>
      <c r="S374" s="420"/>
      <c r="T374" s="420"/>
      <c r="U374" s="420"/>
      <c r="V374" s="420"/>
      <c r="W374" s="420"/>
      <c r="X374" s="420"/>
      <c r="Y374" s="420"/>
      <c r="Z374" s="420"/>
      <c r="AA374" s="420"/>
      <c r="AB374" s="420"/>
      <c r="AC374" s="420"/>
    </row>
    <row r="375" spans="2:29">
      <c r="B375" s="420"/>
      <c r="C375" s="420"/>
      <c r="D375" s="420"/>
      <c r="E375" s="420"/>
      <c r="F375" s="421"/>
      <c r="G375" s="421"/>
      <c r="H375" s="420"/>
      <c r="I375" s="420"/>
      <c r="J375" s="420"/>
      <c r="K375" s="420"/>
      <c r="L375" s="420"/>
      <c r="M375" s="420"/>
      <c r="N375" s="420"/>
      <c r="O375" s="420"/>
      <c r="P375" s="420"/>
      <c r="Q375" s="420"/>
      <c r="R375" s="420"/>
      <c r="S375" s="420"/>
      <c r="T375" s="420"/>
      <c r="U375" s="420"/>
      <c r="V375" s="420"/>
      <c r="W375" s="420"/>
      <c r="X375" s="420"/>
      <c r="Y375" s="420"/>
      <c r="Z375" s="420"/>
      <c r="AA375" s="420"/>
      <c r="AB375" s="420"/>
      <c r="AC375" s="420"/>
    </row>
    <row r="376" spans="2:29">
      <c r="B376" s="420"/>
      <c r="C376" s="420"/>
      <c r="D376" s="420"/>
      <c r="E376" s="420"/>
      <c r="F376" s="421"/>
      <c r="G376" s="421"/>
      <c r="H376" s="420"/>
      <c r="I376" s="420"/>
      <c r="J376" s="420"/>
      <c r="K376" s="420"/>
      <c r="L376" s="420"/>
      <c r="M376" s="420"/>
      <c r="N376" s="420"/>
      <c r="O376" s="420"/>
      <c r="P376" s="420"/>
      <c r="Q376" s="420"/>
      <c r="R376" s="420"/>
      <c r="S376" s="420"/>
      <c r="T376" s="420"/>
      <c r="U376" s="420"/>
      <c r="V376" s="420"/>
      <c r="W376" s="420"/>
      <c r="X376" s="420"/>
      <c r="Y376" s="420"/>
      <c r="Z376" s="420"/>
      <c r="AA376" s="420"/>
      <c r="AB376" s="420"/>
      <c r="AC376" s="420"/>
    </row>
    <row r="377" spans="2:29">
      <c r="B377" s="420"/>
      <c r="C377" s="420"/>
      <c r="D377" s="420"/>
      <c r="E377" s="420"/>
      <c r="F377" s="421"/>
      <c r="G377" s="421"/>
      <c r="H377" s="420"/>
      <c r="I377" s="420"/>
      <c r="J377" s="420"/>
      <c r="K377" s="420"/>
      <c r="L377" s="420"/>
      <c r="M377" s="420"/>
      <c r="N377" s="420"/>
      <c r="O377" s="420"/>
      <c r="P377" s="420"/>
      <c r="Q377" s="420"/>
      <c r="R377" s="420"/>
      <c r="S377" s="420"/>
      <c r="T377" s="420"/>
      <c r="U377" s="420"/>
      <c r="V377" s="420"/>
      <c r="W377" s="420"/>
      <c r="X377" s="420"/>
      <c r="Y377" s="420"/>
      <c r="Z377" s="420"/>
      <c r="AA377" s="420"/>
      <c r="AB377" s="420"/>
      <c r="AC377" s="420"/>
    </row>
    <row r="378" spans="2:29">
      <c r="B378" s="420"/>
      <c r="C378" s="420"/>
      <c r="D378" s="420"/>
      <c r="E378" s="420"/>
      <c r="F378" s="421"/>
      <c r="G378" s="421"/>
      <c r="H378" s="420"/>
      <c r="I378" s="420"/>
      <c r="J378" s="420"/>
      <c r="K378" s="420"/>
      <c r="L378" s="420"/>
      <c r="M378" s="420"/>
      <c r="N378" s="420"/>
      <c r="O378" s="420"/>
      <c r="P378" s="420"/>
      <c r="Q378" s="420"/>
      <c r="R378" s="420"/>
      <c r="S378" s="420"/>
      <c r="T378" s="420"/>
      <c r="U378" s="420"/>
      <c r="V378" s="420"/>
      <c r="W378" s="420"/>
      <c r="X378" s="420"/>
      <c r="Y378" s="420"/>
      <c r="Z378" s="420"/>
      <c r="AA378" s="420"/>
      <c r="AB378" s="420"/>
      <c r="AC378" s="420"/>
    </row>
    <row r="379" spans="2:29">
      <c r="B379" s="420"/>
      <c r="C379" s="420"/>
      <c r="D379" s="420"/>
      <c r="E379" s="420"/>
      <c r="F379" s="421"/>
      <c r="G379" s="421"/>
      <c r="H379" s="420"/>
      <c r="I379" s="420"/>
      <c r="J379" s="420"/>
      <c r="K379" s="420"/>
      <c r="L379" s="420"/>
      <c r="M379" s="420"/>
      <c r="N379" s="420"/>
      <c r="O379" s="420"/>
      <c r="P379" s="420"/>
      <c r="Q379" s="420"/>
      <c r="R379" s="420"/>
      <c r="S379" s="420"/>
      <c r="T379" s="420"/>
      <c r="U379" s="420"/>
      <c r="V379" s="420"/>
      <c r="W379" s="420"/>
      <c r="X379" s="420"/>
      <c r="Y379" s="420"/>
      <c r="Z379" s="420"/>
      <c r="AA379" s="420"/>
      <c r="AB379" s="420"/>
      <c r="AC379" s="420"/>
    </row>
    <row r="380" spans="2:29">
      <c r="B380" s="420"/>
      <c r="C380" s="420"/>
      <c r="D380" s="420"/>
      <c r="E380" s="420"/>
      <c r="F380" s="421"/>
      <c r="G380" s="421"/>
      <c r="H380" s="420"/>
      <c r="I380" s="420"/>
      <c r="J380" s="420"/>
      <c r="K380" s="420"/>
      <c r="L380" s="420"/>
      <c r="M380" s="420"/>
      <c r="N380" s="420"/>
      <c r="O380" s="420"/>
      <c r="P380" s="420"/>
      <c r="Q380" s="420"/>
      <c r="R380" s="420"/>
      <c r="S380" s="420"/>
      <c r="T380" s="420"/>
      <c r="U380" s="420"/>
      <c r="V380" s="420"/>
      <c r="W380" s="420"/>
      <c r="X380" s="420"/>
      <c r="Y380" s="420"/>
      <c r="Z380" s="420"/>
      <c r="AA380" s="420"/>
      <c r="AB380" s="420"/>
      <c r="AC380" s="420"/>
    </row>
    <row r="381" spans="2:29">
      <c r="B381" s="420"/>
      <c r="C381" s="420"/>
      <c r="D381" s="420"/>
      <c r="E381" s="420"/>
      <c r="F381" s="421"/>
      <c r="G381" s="421"/>
      <c r="H381" s="420"/>
      <c r="I381" s="420"/>
      <c r="J381" s="420"/>
      <c r="K381" s="420"/>
      <c r="L381" s="420"/>
      <c r="M381" s="420"/>
      <c r="N381" s="420"/>
      <c r="O381" s="420"/>
      <c r="P381" s="420"/>
      <c r="Q381" s="420"/>
      <c r="R381" s="420"/>
      <c r="S381" s="420"/>
      <c r="T381" s="420"/>
      <c r="U381" s="420"/>
      <c r="V381" s="420"/>
      <c r="W381" s="420"/>
      <c r="X381" s="420"/>
      <c r="Y381" s="420"/>
      <c r="Z381" s="420"/>
      <c r="AA381" s="420"/>
      <c r="AB381" s="420"/>
      <c r="AC381" s="420"/>
    </row>
    <row r="382" spans="2:29">
      <c r="B382" s="420"/>
      <c r="C382" s="420"/>
      <c r="D382" s="420"/>
      <c r="E382" s="420"/>
      <c r="F382" s="421"/>
      <c r="G382" s="421"/>
      <c r="H382" s="420"/>
      <c r="I382" s="420"/>
      <c r="J382" s="420"/>
      <c r="K382" s="420"/>
      <c r="L382" s="420"/>
      <c r="M382" s="420"/>
      <c r="N382" s="420"/>
      <c r="O382" s="420"/>
      <c r="P382" s="420"/>
      <c r="Q382" s="420"/>
      <c r="R382" s="420"/>
      <c r="S382" s="420"/>
      <c r="T382" s="420"/>
      <c r="U382" s="420"/>
      <c r="V382" s="420"/>
      <c r="W382" s="420"/>
      <c r="X382" s="420"/>
      <c r="Y382" s="420"/>
      <c r="Z382" s="420"/>
      <c r="AA382" s="420"/>
      <c r="AB382" s="420"/>
      <c r="AC382" s="420"/>
    </row>
    <row r="383" spans="2:29">
      <c r="B383" s="420"/>
      <c r="C383" s="420"/>
      <c r="D383" s="420"/>
      <c r="E383" s="420"/>
      <c r="F383" s="421"/>
      <c r="G383" s="421"/>
      <c r="H383" s="420"/>
      <c r="I383" s="420"/>
      <c r="J383" s="420"/>
      <c r="K383" s="420"/>
      <c r="L383" s="420"/>
      <c r="M383" s="420"/>
      <c r="N383" s="420"/>
      <c r="O383" s="420"/>
      <c r="P383" s="420"/>
      <c r="Q383" s="420"/>
      <c r="R383" s="420"/>
      <c r="S383" s="420"/>
      <c r="T383" s="420"/>
      <c r="U383" s="420"/>
      <c r="V383" s="420"/>
      <c r="W383" s="420"/>
      <c r="X383" s="420"/>
      <c r="Y383" s="420"/>
      <c r="Z383" s="420"/>
      <c r="AA383" s="420"/>
      <c r="AB383" s="420"/>
      <c r="AC383" s="420"/>
    </row>
    <row r="384" spans="2:29">
      <c r="B384" s="420"/>
      <c r="C384" s="420"/>
      <c r="D384" s="420"/>
      <c r="E384" s="420"/>
      <c r="F384" s="421"/>
      <c r="G384" s="421"/>
      <c r="H384" s="420"/>
      <c r="I384" s="420"/>
      <c r="J384" s="420"/>
      <c r="K384" s="420"/>
      <c r="L384" s="420"/>
      <c r="M384" s="420"/>
      <c r="N384" s="420"/>
      <c r="O384" s="420"/>
      <c r="P384" s="420"/>
      <c r="Q384" s="420"/>
      <c r="R384" s="420"/>
      <c r="S384" s="420"/>
      <c r="T384" s="420"/>
      <c r="U384" s="420"/>
      <c r="V384" s="420"/>
      <c r="W384" s="420"/>
      <c r="X384" s="420"/>
      <c r="Y384" s="420"/>
      <c r="Z384" s="420"/>
      <c r="AA384" s="420"/>
      <c r="AB384" s="420"/>
      <c r="AC384" s="420"/>
    </row>
    <row r="385" spans="2:29">
      <c r="B385" s="420"/>
      <c r="C385" s="420"/>
      <c r="D385" s="420"/>
      <c r="E385" s="420"/>
      <c r="F385" s="421"/>
      <c r="G385" s="421"/>
      <c r="H385" s="420"/>
      <c r="I385" s="420"/>
      <c r="J385" s="420"/>
      <c r="K385" s="420"/>
      <c r="L385" s="420"/>
      <c r="M385" s="420"/>
      <c r="N385" s="420"/>
      <c r="O385" s="420"/>
      <c r="P385" s="420"/>
      <c r="Q385" s="420"/>
      <c r="R385" s="420"/>
      <c r="S385" s="420"/>
      <c r="T385" s="420"/>
      <c r="U385" s="420"/>
      <c r="V385" s="420"/>
      <c r="W385" s="420"/>
      <c r="X385" s="420"/>
      <c r="Y385" s="420"/>
      <c r="Z385" s="420"/>
      <c r="AA385" s="420"/>
      <c r="AB385" s="420"/>
      <c r="AC385" s="420"/>
    </row>
    <row r="386" spans="2:29">
      <c r="B386" s="420"/>
      <c r="C386" s="420"/>
      <c r="D386" s="420"/>
      <c r="E386" s="420"/>
      <c r="F386" s="421"/>
      <c r="G386" s="421"/>
      <c r="H386" s="420"/>
      <c r="I386" s="420"/>
      <c r="J386" s="420"/>
      <c r="K386" s="420"/>
      <c r="L386" s="420"/>
      <c r="M386" s="420"/>
      <c r="N386" s="420"/>
      <c r="O386" s="420"/>
      <c r="P386" s="420"/>
      <c r="Q386" s="420"/>
      <c r="R386" s="420"/>
      <c r="S386" s="420"/>
      <c r="T386" s="420"/>
      <c r="U386" s="420"/>
      <c r="V386" s="420"/>
      <c r="W386" s="420"/>
      <c r="X386" s="420"/>
      <c r="Y386" s="420"/>
      <c r="Z386" s="420"/>
      <c r="AA386" s="420"/>
      <c r="AB386" s="420"/>
      <c r="AC386" s="420"/>
    </row>
    <row r="387" spans="2:29">
      <c r="B387" s="420"/>
      <c r="C387" s="420"/>
      <c r="D387" s="420"/>
      <c r="E387" s="420"/>
      <c r="F387" s="421"/>
      <c r="G387" s="421"/>
      <c r="H387" s="420"/>
      <c r="I387" s="420"/>
      <c r="J387" s="420"/>
      <c r="K387" s="420"/>
      <c r="L387" s="420"/>
      <c r="M387" s="420"/>
      <c r="N387" s="420"/>
      <c r="O387" s="420"/>
      <c r="P387" s="420"/>
      <c r="Q387" s="420"/>
      <c r="R387" s="420"/>
      <c r="S387" s="420"/>
      <c r="T387" s="420"/>
      <c r="U387" s="420"/>
      <c r="V387" s="420"/>
      <c r="W387" s="420"/>
      <c r="X387" s="420"/>
      <c r="Y387" s="420"/>
      <c r="Z387" s="420"/>
      <c r="AA387" s="420"/>
      <c r="AB387" s="420"/>
      <c r="AC387" s="420"/>
    </row>
    <row r="388" spans="2:29">
      <c r="B388" s="420"/>
      <c r="C388" s="420"/>
      <c r="D388" s="420"/>
      <c r="E388" s="420"/>
      <c r="F388" s="421"/>
      <c r="G388" s="421"/>
      <c r="H388" s="420"/>
      <c r="I388" s="420"/>
      <c r="J388" s="420"/>
      <c r="K388" s="420"/>
      <c r="L388" s="420"/>
      <c r="M388" s="420"/>
      <c r="N388" s="420"/>
      <c r="O388" s="420"/>
      <c r="P388" s="420"/>
      <c r="Q388" s="420"/>
      <c r="R388" s="420"/>
      <c r="S388" s="420"/>
      <c r="T388" s="420"/>
      <c r="U388" s="420"/>
      <c r="V388" s="420"/>
      <c r="W388" s="420"/>
      <c r="X388" s="420"/>
      <c r="Y388" s="420"/>
      <c r="Z388" s="420"/>
      <c r="AA388" s="420"/>
      <c r="AB388" s="420"/>
      <c r="AC388" s="420"/>
    </row>
    <row r="389" spans="2:29">
      <c r="B389" s="420"/>
      <c r="C389" s="420"/>
      <c r="D389" s="420"/>
      <c r="E389" s="420"/>
      <c r="F389" s="421"/>
      <c r="G389" s="421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  <c r="AA389" s="420"/>
      <c r="AB389" s="420"/>
      <c r="AC389" s="420"/>
    </row>
    <row r="390" spans="2:29">
      <c r="B390" s="420"/>
      <c r="C390" s="420"/>
      <c r="D390" s="420"/>
      <c r="E390" s="420"/>
      <c r="F390" s="421"/>
      <c r="G390" s="421"/>
      <c r="H390" s="420"/>
      <c r="I390" s="420"/>
      <c r="J390" s="420"/>
      <c r="K390" s="420"/>
      <c r="L390" s="420"/>
      <c r="M390" s="420"/>
      <c r="N390" s="420"/>
      <c r="O390" s="420"/>
      <c r="P390" s="420"/>
      <c r="Q390" s="420"/>
      <c r="R390" s="420"/>
      <c r="S390" s="420"/>
      <c r="T390" s="420"/>
      <c r="U390" s="420"/>
      <c r="V390" s="420"/>
      <c r="W390" s="420"/>
      <c r="X390" s="420"/>
      <c r="Y390" s="420"/>
      <c r="Z390" s="420"/>
      <c r="AA390" s="420"/>
      <c r="AB390" s="420"/>
      <c r="AC390" s="420"/>
    </row>
    <row r="391" spans="2:29">
      <c r="B391" s="420"/>
      <c r="C391" s="420"/>
      <c r="D391" s="420"/>
      <c r="E391" s="420"/>
      <c r="F391" s="421"/>
      <c r="G391" s="421"/>
      <c r="H391" s="420"/>
      <c r="I391" s="420"/>
      <c r="J391" s="420"/>
      <c r="K391" s="420"/>
      <c r="L391" s="420"/>
      <c r="M391" s="420"/>
      <c r="N391" s="420"/>
      <c r="O391" s="420"/>
      <c r="P391" s="420"/>
      <c r="Q391" s="420"/>
      <c r="R391" s="420"/>
      <c r="S391" s="420"/>
      <c r="T391" s="420"/>
      <c r="U391" s="420"/>
      <c r="V391" s="420"/>
      <c r="W391" s="420"/>
      <c r="X391" s="420"/>
      <c r="Y391" s="420"/>
      <c r="Z391" s="420"/>
      <c r="AA391" s="420"/>
      <c r="AB391" s="420"/>
      <c r="AC391" s="420"/>
    </row>
    <row r="392" spans="2:29">
      <c r="B392" s="420"/>
      <c r="C392" s="420"/>
      <c r="D392" s="420"/>
      <c r="E392" s="420"/>
      <c r="F392" s="421"/>
      <c r="G392" s="421"/>
      <c r="H392" s="420"/>
      <c r="I392" s="420"/>
      <c r="J392" s="420"/>
      <c r="K392" s="420"/>
      <c r="L392" s="420"/>
      <c r="M392" s="420"/>
      <c r="N392" s="420"/>
      <c r="O392" s="420"/>
      <c r="P392" s="420"/>
      <c r="Q392" s="420"/>
      <c r="R392" s="420"/>
      <c r="S392" s="420"/>
      <c r="T392" s="420"/>
      <c r="U392" s="420"/>
      <c r="V392" s="420"/>
      <c r="W392" s="420"/>
      <c r="X392" s="420"/>
      <c r="Y392" s="420"/>
      <c r="Z392" s="420"/>
      <c r="AA392" s="420"/>
      <c r="AB392" s="420"/>
      <c r="AC392" s="420"/>
    </row>
    <row r="393" spans="2:29">
      <c r="B393" s="420"/>
      <c r="C393" s="420"/>
      <c r="D393" s="420"/>
      <c r="E393" s="420"/>
      <c r="F393" s="421"/>
      <c r="G393" s="421"/>
      <c r="H393" s="420"/>
      <c r="I393" s="420"/>
      <c r="J393" s="420"/>
      <c r="K393" s="420"/>
      <c r="L393" s="420"/>
      <c r="M393" s="420"/>
      <c r="N393" s="420"/>
      <c r="O393" s="420"/>
      <c r="P393" s="420"/>
      <c r="Q393" s="420"/>
      <c r="R393" s="420"/>
      <c r="S393" s="420"/>
      <c r="T393" s="420"/>
      <c r="U393" s="420"/>
      <c r="V393" s="420"/>
      <c r="W393" s="420"/>
      <c r="X393" s="420"/>
      <c r="Y393" s="420"/>
      <c r="Z393" s="420"/>
      <c r="AA393" s="420"/>
      <c r="AB393" s="420"/>
      <c r="AC393" s="420"/>
    </row>
    <row r="394" spans="2:29">
      <c r="B394" s="420"/>
      <c r="C394" s="420"/>
      <c r="D394" s="420"/>
      <c r="E394" s="420"/>
      <c r="F394" s="421"/>
      <c r="G394" s="421"/>
      <c r="H394" s="420"/>
      <c r="I394" s="420"/>
      <c r="J394" s="420"/>
      <c r="K394" s="420"/>
      <c r="L394" s="420"/>
      <c r="M394" s="420"/>
      <c r="N394" s="420"/>
      <c r="O394" s="420"/>
      <c r="P394" s="420"/>
      <c r="Q394" s="420"/>
      <c r="R394" s="420"/>
      <c r="S394" s="420"/>
      <c r="T394" s="420"/>
      <c r="U394" s="420"/>
      <c r="V394" s="420"/>
      <c r="W394" s="420"/>
      <c r="X394" s="420"/>
      <c r="Y394" s="420"/>
      <c r="Z394" s="420"/>
      <c r="AA394" s="420"/>
      <c r="AB394" s="420"/>
      <c r="AC394" s="420"/>
    </row>
    <row r="395" spans="2:29">
      <c r="B395" s="420"/>
      <c r="C395" s="420"/>
      <c r="D395" s="420"/>
      <c r="E395" s="420"/>
      <c r="F395" s="421"/>
      <c r="G395" s="421"/>
      <c r="H395" s="420"/>
      <c r="I395" s="420"/>
      <c r="J395" s="420"/>
      <c r="K395" s="420"/>
      <c r="L395" s="420"/>
      <c r="M395" s="420"/>
      <c r="N395" s="420"/>
      <c r="O395" s="420"/>
      <c r="P395" s="420"/>
      <c r="Q395" s="420"/>
      <c r="R395" s="420"/>
      <c r="S395" s="420"/>
      <c r="T395" s="420"/>
      <c r="U395" s="420"/>
      <c r="V395" s="420"/>
      <c r="W395" s="420"/>
      <c r="X395" s="420"/>
      <c r="Y395" s="420"/>
      <c r="Z395" s="420"/>
      <c r="AA395" s="420"/>
      <c r="AB395" s="420"/>
      <c r="AC395" s="420"/>
    </row>
    <row r="396" spans="2:29">
      <c r="B396" s="420"/>
      <c r="C396" s="420"/>
      <c r="D396" s="420"/>
      <c r="E396" s="420"/>
      <c r="F396" s="421"/>
      <c r="G396" s="421"/>
      <c r="H396" s="420"/>
      <c r="I396" s="420"/>
      <c r="J396" s="420"/>
      <c r="K396" s="420"/>
      <c r="L396" s="420"/>
      <c r="M396" s="420"/>
      <c r="N396" s="420"/>
      <c r="O396" s="420"/>
      <c r="P396" s="420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  <c r="AA396" s="420"/>
      <c r="AB396" s="420"/>
      <c r="AC396" s="420"/>
    </row>
    <row r="397" spans="2:29">
      <c r="B397" s="420"/>
      <c r="C397" s="420"/>
      <c r="D397" s="420"/>
      <c r="E397" s="420"/>
      <c r="F397" s="421"/>
      <c r="G397" s="421"/>
      <c r="H397" s="420"/>
      <c r="I397" s="420"/>
      <c r="J397" s="420"/>
      <c r="K397" s="420"/>
      <c r="L397" s="420"/>
      <c r="M397" s="420"/>
      <c r="N397" s="420"/>
      <c r="O397" s="420"/>
      <c r="P397" s="420"/>
      <c r="Q397" s="420"/>
      <c r="R397" s="420"/>
      <c r="S397" s="420"/>
      <c r="T397" s="420"/>
      <c r="U397" s="420"/>
      <c r="V397" s="420"/>
      <c r="W397" s="420"/>
      <c r="X397" s="420"/>
      <c r="Y397" s="420"/>
      <c r="Z397" s="420"/>
      <c r="AA397" s="420"/>
      <c r="AB397" s="420"/>
      <c r="AC397" s="420"/>
    </row>
    <row r="398" spans="2:29">
      <c r="B398" s="420"/>
      <c r="C398" s="420"/>
      <c r="D398" s="420"/>
      <c r="E398" s="420"/>
      <c r="F398" s="421"/>
      <c r="G398" s="421"/>
      <c r="H398" s="420"/>
      <c r="I398" s="420"/>
      <c r="J398" s="420"/>
      <c r="K398" s="420"/>
      <c r="L398" s="420"/>
      <c r="M398" s="420"/>
      <c r="N398" s="420"/>
      <c r="O398" s="420"/>
      <c r="P398" s="420"/>
      <c r="Q398" s="420"/>
      <c r="R398" s="420"/>
      <c r="S398" s="420"/>
      <c r="T398" s="420"/>
      <c r="U398" s="420"/>
      <c r="V398" s="420"/>
      <c r="W398" s="420"/>
      <c r="X398" s="420"/>
      <c r="Y398" s="420"/>
      <c r="Z398" s="420"/>
      <c r="AA398" s="420"/>
      <c r="AB398" s="420"/>
      <c r="AC398" s="420"/>
    </row>
    <row r="399" spans="2:29">
      <c r="B399" s="420"/>
      <c r="C399" s="420"/>
      <c r="D399" s="420"/>
      <c r="E399" s="420"/>
      <c r="F399" s="421"/>
      <c r="G399" s="421"/>
      <c r="H399" s="420"/>
      <c r="I399" s="420"/>
      <c r="J399" s="420"/>
      <c r="K399" s="420"/>
      <c r="L399" s="420"/>
      <c r="M399" s="420"/>
      <c r="N399" s="420"/>
      <c r="O399" s="420"/>
      <c r="P399" s="420"/>
      <c r="Q399" s="420"/>
      <c r="R399" s="420"/>
      <c r="S399" s="420"/>
      <c r="T399" s="420"/>
      <c r="U399" s="420"/>
      <c r="V399" s="420"/>
      <c r="W399" s="420"/>
      <c r="X399" s="420"/>
      <c r="Y399" s="420"/>
      <c r="Z399" s="420"/>
      <c r="AA399" s="420"/>
      <c r="AB399" s="420"/>
      <c r="AC399" s="420"/>
    </row>
    <row r="400" spans="2:29">
      <c r="B400" s="420"/>
      <c r="C400" s="420"/>
      <c r="D400" s="420"/>
      <c r="E400" s="420"/>
      <c r="F400" s="421"/>
      <c r="G400" s="421"/>
      <c r="H400" s="420"/>
      <c r="I400" s="420"/>
      <c r="J400" s="420"/>
      <c r="K400" s="420"/>
      <c r="L400" s="420"/>
      <c r="M400" s="420"/>
      <c r="N400" s="420"/>
      <c r="O400" s="420"/>
      <c r="P400" s="420"/>
      <c r="Q400" s="420"/>
      <c r="R400" s="420"/>
      <c r="S400" s="420"/>
      <c r="T400" s="420"/>
      <c r="U400" s="420"/>
      <c r="V400" s="420"/>
      <c r="W400" s="420"/>
      <c r="X400" s="420"/>
      <c r="Y400" s="420"/>
      <c r="Z400" s="420"/>
      <c r="AA400" s="420"/>
      <c r="AB400" s="420"/>
      <c r="AC400" s="420"/>
    </row>
    <row r="401" spans="2:29">
      <c r="B401" s="420"/>
      <c r="C401" s="420"/>
      <c r="D401" s="420"/>
      <c r="E401" s="420"/>
      <c r="F401" s="421"/>
      <c r="G401" s="421"/>
      <c r="H401" s="420"/>
      <c r="I401" s="420"/>
      <c r="J401" s="420"/>
      <c r="K401" s="420"/>
      <c r="L401" s="420"/>
      <c r="M401" s="420"/>
      <c r="N401" s="420"/>
      <c r="O401" s="420"/>
      <c r="P401" s="420"/>
      <c r="Q401" s="420"/>
      <c r="R401" s="420"/>
      <c r="S401" s="420"/>
      <c r="T401" s="420"/>
      <c r="U401" s="420"/>
      <c r="V401" s="420"/>
      <c r="W401" s="420"/>
      <c r="X401" s="420"/>
      <c r="Y401" s="420"/>
      <c r="Z401" s="420"/>
      <c r="AA401" s="420"/>
      <c r="AB401" s="420"/>
      <c r="AC401" s="420"/>
    </row>
    <row r="402" spans="2:29">
      <c r="B402" s="420"/>
      <c r="C402" s="420"/>
      <c r="D402" s="420"/>
      <c r="E402" s="420"/>
      <c r="F402" s="421"/>
      <c r="G402" s="421"/>
      <c r="H402" s="420"/>
      <c r="I402" s="420"/>
      <c r="J402" s="420"/>
      <c r="K402" s="420"/>
      <c r="L402" s="420"/>
      <c r="M402" s="420"/>
      <c r="N402" s="420"/>
      <c r="O402" s="420"/>
      <c r="P402" s="420"/>
      <c r="Q402" s="420"/>
      <c r="R402" s="420"/>
      <c r="S402" s="420"/>
      <c r="T402" s="420"/>
      <c r="U402" s="420"/>
      <c r="V402" s="420"/>
      <c r="W402" s="420"/>
      <c r="X402" s="420"/>
      <c r="Y402" s="420"/>
      <c r="Z402" s="420"/>
      <c r="AA402" s="420"/>
      <c r="AB402" s="420"/>
      <c r="AC402" s="420"/>
    </row>
    <row r="403" spans="2:29">
      <c r="B403" s="420"/>
      <c r="C403" s="420"/>
      <c r="D403" s="420"/>
      <c r="E403" s="420"/>
      <c r="F403" s="421"/>
      <c r="G403" s="421"/>
      <c r="H403" s="420"/>
      <c r="I403" s="420"/>
      <c r="J403" s="420"/>
      <c r="K403" s="420"/>
      <c r="L403" s="420"/>
      <c r="M403" s="420"/>
      <c r="N403" s="420"/>
      <c r="O403" s="420"/>
      <c r="P403" s="420"/>
      <c r="Q403" s="420"/>
      <c r="R403" s="420"/>
      <c r="S403" s="420"/>
      <c r="T403" s="420"/>
      <c r="U403" s="420"/>
      <c r="V403" s="420"/>
      <c r="W403" s="420"/>
      <c r="X403" s="420"/>
      <c r="Y403" s="420"/>
      <c r="Z403" s="420"/>
      <c r="AA403" s="420"/>
      <c r="AB403" s="420"/>
      <c r="AC403" s="420"/>
    </row>
    <row r="404" spans="2:29">
      <c r="B404" s="420"/>
      <c r="C404" s="420"/>
      <c r="D404" s="420"/>
      <c r="E404" s="420"/>
      <c r="F404" s="421"/>
      <c r="G404" s="421"/>
      <c r="H404" s="420"/>
      <c r="I404" s="420"/>
      <c r="J404" s="420"/>
      <c r="K404" s="420"/>
      <c r="L404" s="420"/>
      <c r="M404" s="420"/>
      <c r="N404" s="420"/>
      <c r="O404" s="420"/>
      <c r="P404" s="420"/>
      <c r="Q404" s="420"/>
      <c r="R404" s="420"/>
      <c r="S404" s="420"/>
      <c r="T404" s="420"/>
      <c r="U404" s="420"/>
      <c r="V404" s="420"/>
      <c r="W404" s="420"/>
      <c r="X404" s="420"/>
      <c r="Y404" s="420"/>
      <c r="Z404" s="420"/>
      <c r="AA404" s="420"/>
      <c r="AB404" s="420"/>
      <c r="AC404" s="420"/>
    </row>
    <row r="405" spans="2:29">
      <c r="B405" s="420"/>
      <c r="C405" s="420"/>
      <c r="D405" s="420"/>
      <c r="E405" s="420"/>
      <c r="F405" s="421"/>
      <c r="G405" s="421"/>
      <c r="H405" s="420"/>
      <c r="I405" s="420"/>
      <c r="J405" s="420"/>
      <c r="K405" s="420"/>
      <c r="L405" s="420"/>
      <c r="M405" s="420"/>
      <c r="N405" s="420"/>
      <c r="O405" s="420"/>
      <c r="P405" s="420"/>
      <c r="Q405" s="420"/>
      <c r="R405" s="420"/>
      <c r="S405" s="420"/>
      <c r="T405" s="420"/>
      <c r="U405" s="420"/>
      <c r="V405" s="420"/>
      <c r="W405" s="420"/>
      <c r="X405" s="420"/>
      <c r="Y405" s="420"/>
      <c r="Z405" s="420"/>
      <c r="AA405" s="420"/>
      <c r="AB405" s="420"/>
      <c r="AC405" s="420"/>
    </row>
    <row r="406" spans="2:29">
      <c r="B406" s="420"/>
      <c r="C406" s="420"/>
      <c r="D406" s="420"/>
      <c r="E406" s="420"/>
      <c r="F406" s="421"/>
      <c r="G406" s="421"/>
      <c r="H406" s="420"/>
      <c r="I406" s="420"/>
      <c r="J406" s="420"/>
      <c r="K406" s="420"/>
      <c r="L406" s="420"/>
      <c r="M406" s="420"/>
      <c r="N406" s="420"/>
      <c r="O406" s="420"/>
      <c r="P406" s="420"/>
      <c r="Q406" s="420"/>
      <c r="R406" s="420"/>
      <c r="S406" s="420"/>
      <c r="T406" s="420"/>
      <c r="U406" s="420"/>
      <c r="V406" s="420"/>
      <c r="W406" s="420"/>
      <c r="X406" s="420"/>
      <c r="Y406" s="420"/>
      <c r="Z406" s="420"/>
      <c r="AA406" s="420"/>
      <c r="AB406" s="420"/>
      <c r="AC406" s="420"/>
    </row>
    <row r="407" spans="2:29">
      <c r="B407" s="420"/>
      <c r="C407" s="420"/>
      <c r="D407" s="420"/>
      <c r="E407" s="420"/>
      <c r="F407" s="421"/>
      <c r="G407" s="421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420"/>
      <c r="T407" s="420"/>
      <c r="U407" s="420"/>
      <c r="V407" s="420"/>
      <c r="W407" s="420"/>
      <c r="X407" s="420"/>
      <c r="Y407" s="420"/>
      <c r="Z407" s="420"/>
      <c r="AA407" s="420"/>
      <c r="AB407" s="420"/>
      <c r="AC407" s="420"/>
    </row>
    <row r="408" spans="2:29">
      <c r="B408" s="420"/>
      <c r="C408" s="420"/>
      <c r="D408" s="420"/>
      <c r="E408" s="420"/>
      <c r="F408" s="421"/>
      <c r="G408" s="421"/>
      <c r="H408" s="420"/>
      <c r="I408" s="420"/>
      <c r="J408" s="420"/>
      <c r="K408" s="420"/>
      <c r="L408" s="420"/>
      <c r="M408" s="420"/>
      <c r="N408" s="420"/>
      <c r="O408" s="420"/>
      <c r="P408" s="420"/>
      <c r="Q408" s="420"/>
      <c r="R408" s="420"/>
      <c r="S408" s="420"/>
      <c r="T408" s="420"/>
      <c r="U408" s="420"/>
      <c r="V408" s="420"/>
      <c r="W408" s="420"/>
      <c r="X408" s="420"/>
      <c r="Y408" s="420"/>
      <c r="Z408" s="420"/>
      <c r="AA408" s="420"/>
      <c r="AB408" s="420"/>
      <c r="AC408" s="420"/>
    </row>
    <row r="409" spans="2:29">
      <c r="B409" s="420"/>
      <c r="C409" s="420"/>
      <c r="D409" s="420"/>
      <c r="E409" s="420"/>
      <c r="F409" s="421"/>
      <c r="G409" s="421"/>
      <c r="H409" s="420"/>
      <c r="I409" s="420"/>
      <c r="J409" s="420"/>
      <c r="K409" s="420"/>
      <c r="L409" s="420"/>
      <c r="M409" s="420"/>
      <c r="N409" s="420"/>
      <c r="O409" s="420"/>
      <c r="P409" s="420"/>
      <c r="Q409" s="420"/>
      <c r="R409" s="420"/>
      <c r="S409" s="420"/>
      <c r="T409" s="420"/>
      <c r="U409" s="420"/>
      <c r="V409" s="420"/>
      <c r="W409" s="420"/>
      <c r="X409" s="420"/>
      <c r="Y409" s="420"/>
      <c r="Z409" s="420"/>
      <c r="AA409" s="420"/>
      <c r="AB409" s="420"/>
      <c r="AC409" s="420"/>
    </row>
    <row r="410" spans="2:29">
      <c r="B410" s="420"/>
      <c r="C410" s="420"/>
      <c r="D410" s="420"/>
      <c r="E410" s="420"/>
      <c r="F410" s="421"/>
      <c r="G410" s="421"/>
      <c r="H410" s="420"/>
      <c r="I410" s="420"/>
      <c r="J410" s="420"/>
      <c r="K410" s="420"/>
      <c r="L410" s="420"/>
      <c r="M410" s="420"/>
      <c r="N410" s="420"/>
      <c r="O410" s="420"/>
      <c r="P410" s="420"/>
      <c r="Q410" s="420"/>
      <c r="R410" s="420"/>
      <c r="S410" s="420"/>
      <c r="T410" s="420"/>
      <c r="U410" s="420"/>
      <c r="V410" s="420"/>
      <c r="W410" s="420"/>
      <c r="X410" s="420"/>
      <c r="Y410" s="420"/>
      <c r="Z410" s="420"/>
      <c r="AA410" s="420"/>
      <c r="AB410" s="420"/>
      <c r="AC410" s="420"/>
    </row>
    <row r="411" spans="2:29">
      <c r="B411" s="420"/>
      <c r="C411" s="420"/>
      <c r="D411" s="420"/>
      <c r="E411" s="420"/>
      <c r="F411" s="421"/>
      <c r="G411" s="421"/>
      <c r="H411" s="420"/>
      <c r="I411" s="420"/>
      <c r="J411" s="420"/>
      <c r="K411" s="420"/>
      <c r="L411" s="420"/>
      <c r="M411" s="420"/>
      <c r="N411" s="420"/>
      <c r="O411" s="420"/>
      <c r="P411" s="420"/>
      <c r="Q411" s="420"/>
      <c r="R411" s="420"/>
      <c r="S411" s="420"/>
      <c r="T411" s="420"/>
      <c r="U411" s="420"/>
      <c r="V411" s="420"/>
      <c r="W411" s="420"/>
      <c r="X411" s="420"/>
      <c r="Y411" s="420"/>
      <c r="Z411" s="420"/>
      <c r="AA411" s="420"/>
      <c r="AB411" s="420"/>
      <c r="AC411" s="420"/>
    </row>
    <row r="412" spans="2:29">
      <c r="B412" s="420"/>
      <c r="C412" s="420"/>
      <c r="D412" s="420"/>
      <c r="E412" s="420"/>
      <c r="F412" s="421"/>
      <c r="G412" s="421"/>
      <c r="H412" s="420"/>
      <c r="I412" s="420"/>
      <c r="J412" s="420"/>
      <c r="K412" s="420"/>
      <c r="L412" s="420"/>
      <c r="M412" s="420"/>
      <c r="N412" s="420"/>
      <c r="O412" s="420"/>
      <c r="P412" s="420"/>
      <c r="Q412" s="420"/>
      <c r="R412" s="420"/>
      <c r="S412" s="420"/>
      <c r="T412" s="420"/>
      <c r="U412" s="420"/>
      <c r="V412" s="420"/>
      <c r="W412" s="420"/>
      <c r="X412" s="420"/>
      <c r="Y412" s="420"/>
      <c r="Z412" s="420"/>
      <c r="AA412" s="420"/>
      <c r="AB412" s="420"/>
      <c r="AC412" s="420"/>
    </row>
    <row r="413" spans="2:29">
      <c r="B413" s="420"/>
      <c r="C413" s="420"/>
      <c r="D413" s="420"/>
      <c r="E413" s="420"/>
      <c r="F413" s="421"/>
      <c r="G413" s="421"/>
      <c r="H413" s="420"/>
      <c r="I413" s="420"/>
      <c r="J413" s="420"/>
      <c r="K413" s="420"/>
      <c r="L413" s="420"/>
      <c r="M413" s="420"/>
      <c r="N413" s="420"/>
      <c r="O413" s="420"/>
      <c r="P413" s="420"/>
      <c r="Q413" s="420"/>
      <c r="R413" s="420"/>
      <c r="S413" s="420"/>
      <c r="T413" s="420"/>
      <c r="U413" s="420"/>
      <c r="V413" s="420"/>
      <c r="W413" s="420"/>
      <c r="X413" s="420"/>
      <c r="Y413" s="420"/>
      <c r="Z413" s="420"/>
      <c r="AA413" s="420"/>
      <c r="AB413" s="420"/>
      <c r="AC413" s="420"/>
    </row>
    <row r="414" spans="2:29">
      <c r="B414" s="420"/>
      <c r="C414" s="420"/>
      <c r="D414" s="420"/>
      <c r="E414" s="420"/>
      <c r="F414" s="421"/>
      <c r="G414" s="421"/>
      <c r="H414" s="420"/>
      <c r="I414" s="420"/>
      <c r="J414" s="420"/>
      <c r="K414" s="420"/>
      <c r="L414" s="420"/>
      <c r="M414" s="420"/>
      <c r="N414" s="420"/>
      <c r="O414" s="420"/>
      <c r="P414" s="420"/>
      <c r="Q414" s="420"/>
      <c r="R414" s="420"/>
      <c r="S414" s="420"/>
      <c r="T414" s="420"/>
      <c r="U414" s="420"/>
      <c r="V414" s="420"/>
      <c r="W414" s="420"/>
      <c r="X414" s="420"/>
      <c r="Y414" s="420"/>
      <c r="Z414" s="420"/>
      <c r="AA414" s="420"/>
      <c r="AB414" s="420"/>
      <c r="AC414" s="420"/>
    </row>
    <row r="415" spans="2:29">
      <c r="B415" s="420"/>
      <c r="C415" s="420"/>
      <c r="D415" s="420"/>
      <c r="E415" s="420"/>
      <c r="F415" s="421"/>
      <c r="G415" s="421"/>
      <c r="H415" s="420"/>
      <c r="I415" s="420"/>
      <c r="J415" s="420"/>
      <c r="K415" s="420"/>
      <c r="L415" s="420"/>
      <c r="M415" s="420"/>
      <c r="N415" s="420"/>
      <c r="O415" s="420"/>
      <c r="P415" s="420"/>
      <c r="Q415" s="420"/>
      <c r="R415" s="420"/>
      <c r="S415" s="420"/>
      <c r="T415" s="420"/>
      <c r="U415" s="420"/>
      <c r="V415" s="420"/>
      <c r="W415" s="420"/>
      <c r="X415" s="420"/>
      <c r="Y415" s="420"/>
      <c r="Z415" s="420"/>
      <c r="AA415" s="420"/>
      <c r="AB415" s="420"/>
      <c r="AC415" s="420"/>
    </row>
    <row r="416" spans="2:29">
      <c r="B416" s="420"/>
      <c r="C416" s="420"/>
      <c r="D416" s="420"/>
      <c r="E416" s="420"/>
      <c r="F416" s="421"/>
      <c r="G416" s="421"/>
      <c r="H416" s="420"/>
      <c r="I416" s="420"/>
      <c r="J416" s="420"/>
      <c r="K416" s="420"/>
      <c r="L416" s="420"/>
      <c r="M416" s="420"/>
      <c r="N416" s="420"/>
      <c r="O416" s="420"/>
      <c r="P416" s="420"/>
      <c r="Q416" s="420"/>
      <c r="R416" s="420"/>
      <c r="S416" s="420"/>
      <c r="T416" s="420"/>
      <c r="U416" s="420"/>
      <c r="V416" s="420"/>
      <c r="W416" s="420"/>
      <c r="X416" s="420"/>
      <c r="Y416" s="420"/>
      <c r="Z416" s="420"/>
      <c r="AA416" s="420"/>
      <c r="AB416" s="420"/>
      <c r="AC416" s="420"/>
    </row>
    <row r="417" spans="2:29">
      <c r="B417" s="420"/>
      <c r="C417" s="420"/>
      <c r="D417" s="420"/>
      <c r="E417" s="420"/>
      <c r="F417" s="421"/>
      <c r="G417" s="421"/>
      <c r="H417" s="420"/>
      <c r="I417" s="420"/>
      <c r="J417" s="420"/>
      <c r="K417" s="420"/>
      <c r="L417" s="420"/>
      <c r="M417" s="420"/>
      <c r="N417" s="420"/>
      <c r="O417" s="420"/>
      <c r="P417" s="420"/>
      <c r="Q417" s="420"/>
      <c r="R417" s="420"/>
      <c r="S417" s="420"/>
      <c r="T417" s="420"/>
      <c r="U417" s="420"/>
      <c r="V417" s="420"/>
      <c r="W417" s="420"/>
      <c r="X417" s="420"/>
      <c r="Y417" s="420"/>
      <c r="Z417" s="420"/>
      <c r="AA417" s="420"/>
      <c r="AB417" s="420"/>
      <c r="AC417" s="420"/>
    </row>
    <row r="418" spans="2:29">
      <c r="B418" s="420"/>
      <c r="C418" s="420"/>
      <c r="D418" s="420"/>
      <c r="E418" s="420"/>
      <c r="F418" s="421"/>
      <c r="G418" s="421"/>
      <c r="H418" s="420"/>
      <c r="I418" s="420"/>
      <c r="J418" s="420"/>
      <c r="K418" s="420"/>
      <c r="L418" s="420"/>
      <c r="M418" s="420"/>
      <c r="N418" s="420"/>
      <c r="O418" s="420"/>
      <c r="P418" s="420"/>
      <c r="Q418" s="420"/>
      <c r="R418" s="420"/>
      <c r="S418" s="420"/>
      <c r="T418" s="420"/>
      <c r="U418" s="420"/>
      <c r="V418" s="420"/>
      <c r="W418" s="420"/>
      <c r="X418" s="420"/>
      <c r="Y418" s="420"/>
      <c r="Z418" s="420"/>
      <c r="AA418" s="420"/>
      <c r="AB418" s="420"/>
      <c r="AC418" s="420"/>
    </row>
    <row r="419" spans="2:29">
      <c r="B419" s="420"/>
      <c r="C419" s="420"/>
      <c r="D419" s="420"/>
      <c r="E419" s="420"/>
      <c r="F419" s="421"/>
      <c r="G419" s="421"/>
      <c r="H419" s="420"/>
      <c r="I419" s="420"/>
      <c r="J419" s="420"/>
      <c r="K419" s="420"/>
      <c r="L419" s="420"/>
      <c r="M419" s="420"/>
      <c r="N419" s="420"/>
      <c r="O419" s="420"/>
      <c r="P419" s="420"/>
      <c r="Q419" s="420"/>
      <c r="R419" s="420"/>
      <c r="S419" s="420"/>
      <c r="T419" s="420"/>
      <c r="U419" s="420"/>
      <c r="V419" s="420"/>
      <c r="W419" s="420"/>
      <c r="X419" s="420"/>
      <c r="Y419" s="420"/>
      <c r="Z419" s="420"/>
      <c r="AA419" s="420"/>
      <c r="AB419" s="420"/>
      <c r="AC419" s="420"/>
    </row>
    <row r="420" spans="2:29">
      <c r="B420" s="420"/>
      <c r="C420" s="420"/>
      <c r="D420" s="420"/>
      <c r="E420" s="420"/>
      <c r="F420" s="421"/>
      <c r="G420" s="421"/>
      <c r="H420" s="420"/>
      <c r="I420" s="420"/>
      <c r="J420" s="420"/>
      <c r="K420" s="420"/>
      <c r="L420" s="420"/>
      <c r="M420" s="420"/>
      <c r="N420" s="420"/>
      <c r="O420" s="420"/>
      <c r="P420" s="420"/>
      <c r="Q420" s="420"/>
      <c r="R420" s="420"/>
      <c r="S420" s="420"/>
      <c r="T420" s="420"/>
      <c r="U420" s="420"/>
      <c r="V420" s="420"/>
      <c r="W420" s="420"/>
      <c r="X420" s="420"/>
      <c r="Y420" s="420"/>
      <c r="Z420" s="420"/>
      <c r="AA420" s="420"/>
      <c r="AB420" s="420"/>
      <c r="AC420" s="420"/>
    </row>
    <row r="421" spans="2:29">
      <c r="B421" s="420"/>
      <c r="C421" s="420"/>
      <c r="D421" s="420"/>
      <c r="E421" s="420"/>
      <c r="F421" s="421"/>
      <c r="G421" s="421"/>
      <c r="H421" s="420"/>
      <c r="I421" s="420"/>
      <c r="J421" s="420"/>
      <c r="K421" s="420"/>
      <c r="L421" s="420"/>
      <c r="M421" s="420"/>
      <c r="N421" s="420"/>
      <c r="O421" s="420"/>
      <c r="P421" s="420"/>
      <c r="Q421" s="420"/>
      <c r="R421" s="420"/>
      <c r="S421" s="420"/>
      <c r="T421" s="420"/>
      <c r="U421" s="420"/>
      <c r="V421" s="420"/>
      <c r="W421" s="420"/>
      <c r="X421" s="420"/>
      <c r="Y421" s="420"/>
      <c r="Z421" s="420"/>
      <c r="AA421" s="420"/>
      <c r="AB421" s="420"/>
      <c r="AC421" s="420"/>
    </row>
    <row r="422" spans="2:29">
      <c r="B422" s="420"/>
      <c r="C422" s="420"/>
      <c r="D422" s="420"/>
      <c r="E422" s="420"/>
      <c r="F422" s="421"/>
      <c r="G422" s="421"/>
      <c r="H422" s="420"/>
      <c r="I422" s="420"/>
      <c r="J422" s="420"/>
      <c r="K422" s="420"/>
      <c r="L422" s="420"/>
      <c r="M422" s="420"/>
      <c r="N422" s="420"/>
      <c r="O422" s="420"/>
      <c r="P422" s="420"/>
      <c r="Q422" s="420"/>
      <c r="R422" s="420"/>
      <c r="S422" s="420"/>
      <c r="T422" s="420"/>
      <c r="U422" s="420"/>
      <c r="V422" s="420"/>
      <c r="W422" s="420"/>
      <c r="X422" s="420"/>
      <c r="Y422" s="420"/>
      <c r="Z422" s="420"/>
      <c r="AA422" s="420"/>
      <c r="AB422" s="420"/>
      <c r="AC422" s="420"/>
    </row>
    <row r="423" spans="2:29">
      <c r="B423" s="420"/>
      <c r="C423" s="420"/>
      <c r="D423" s="420"/>
      <c r="E423" s="420"/>
      <c r="F423" s="421"/>
      <c r="G423" s="421"/>
      <c r="H423" s="420"/>
      <c r="I423" s="420"/>
      <c r="J423" s="420"/>
      <c r="K423" s="420"/>
      <c r="L423" s="420"/>
      <c r="M423" s="420"/>
      <c r="N423" s="420"/>
      <c r="O423" s="420"/>
      <c r="P423" s="420"/>
      <c r="Q423" s="420"/>
      <c r="R423" s="420"/>
      <c r="S423" s="420"/>
      <c r="T423" s="420"/>
      <c r="U423" s="420"/>
      <c r="V423" s="420"/>
      <c r="W423" s="420"/>
      <c r="X423" s="420"/>
      <c r="Y423" s="420"/>
      <c r="Z423" s="420"/>
      <c r="AA423" s="420"/>
      <c r="AB423" s="420"/>
      <c r="AC423" s="420"/>
    </row>
    <row r="424" spans="2:29">
      <c r="B424" s="420"/>
      <c r="C424" s="420"/>
      <c r="D424" s="420"/>
      <c r="E424" s="420"/>
      <c r="F424" s="421"/>
      <c r="G424" s="421"/>
      <c r="H424" s="420"/>
      <c r="I424" s="420"/>
      <c r="J424" s="420"/>
      <c r="K424" s="420"/>
      <c r="L424" s="420"/>
      <c r="M424" s="420"/>
      <c r="N424" s="420"/>
      <c r="O424" s="420"/>
      <c r="P424" s="420"/>
      <c r="Q424" s="420"/>
      <c r="R424" s="420"/>
      <c r="S424" s="420"/>
      <c r="T424" s="420"/>
      <c r="U424" s="420"/>
      <c r="V424" s="420"/>
      <c r="W424" s="420"/>
      <c r="X424" s="420"/>
      <c r="Y424" s="420"/>
      <c r="Z424" s="420"/>
      <c r="AA424" s="420"/>
      <c r="AB424" s="420"/>
      <c r="AC424" s="420"/>
    </row>
    <row r="425" spans="2:29">
      <c r="B425" s="420"/>
      <c r="C425" s="420"/>
      <c r="D425" s="420"/>
      <c r="E425" s="420"/>
      <c r="F425" s="421"/>
      <c r="G425" s="421"/>
      <c r="H425" s="420"/>
      <c r="I425" s="420"/>
      <c r="J425" s="420"/>
      <c r="K425" s="420"/>
      <c r="L425" s="420"/>
      <c r="M425" s="420"/>
      <c r="N425" s="420"/>
      <c r="O425" s="420"/>
      <c r="P425" s="420"/>
      <c r="Q425" s="420"/>
      <c r="R425" s="420"/>
      <c r="S425" s="420"/>
      <c r="T425" s="420"/>
      <c r="U425" s="420"/>
      <c r="V425" s="420"/>
      <c r="W425" s="420"/>
      <c r="X425" s="420"/>
      <c r="Y425" s="420"/>
      <c r="Z425" s="420"/>
      <c r="AA425" s="420"/>
      <c r="AB425" s="420"/>
      <c r="AC425" s="420"/>
    </row>
    <row r="426" spans="2:29">
      <c r="B426" s="420"/>
      <c r="C426" s="420"/>
      <c r="D426" s="420"/>
      <c r="E426" s="420"/>
      <c r="F426" s="421"/>
      <c r="G426" s="421"/>
      <c r="H426" s="420"/>
      <c r="I426" s="420"/>
      <c r="J426" s="420"/>
      <c r="K426" s="420"/>
      <c r="L426" s="420"/>
      <c r="M426" s="420"/>
      <c r="N426" s="420"/>
      <c r="O426" s="420"/>
      <c r="P426" s="420"/>
      <c r="Q426" s="420"/>
      <c r="R426" s="420"/>
      <c r="S426" s="420"/>
      <c r="T426" s="420"/>
      <c r="U426" s="420"/>
      <c r="V426" s="420"/>
      <c r="W426" s="420"/>
      <c r="X426" s="420"/>
      <c r="Y426" s="420"/>
      <c r="Z426" s="420"/>
      <c r="AA426" s="420"/>
      <c r="AB426" s="420"/>
      <c r="AC426" s="420"/>
    </row>
    <row r="427" spans="2:29">
      <c r="B427" s="420"/>
      <c r="C427" s="420"/>
      <c r="D427" s="420"/>
      <c r="E427" s="420"/>
      <c r="F427" s="421"/>
      <c r="G427" s="421"/>
      <c r="H427" s="420"/>
      <c r="I427" s="420"/>
      <c r="J427" s="420"/>
      <c r="K427" s="420"/>
      <c r="L427" s="420"/>
      <c r="M427" s="420"/>
      <c r="N427" s="420"/>
      <c r="O427" s="420"/>
      <c r="P427" s="420"/>
      <c r="Q427" s="420"/>
      <c r="R427" s="420"/>
      <c r="S427" s="420"/>
      <c r="T427" s="420"/>
      <c r="U427" s="420"/>
      <c r="V427" s="420"/>
      <c r="W427" s="420"/>
      <c r="X427" s="420"/>
      <c r="Y427" s="420"/>
      <c r="Z427" s="420"/>
      <c r="AA427" s="420"/>
      <c r="AB427" s="420"/>
      <c r="AC427" s="420"/>
    </row>
    <row r="428" spans="2:29">
      <c r="B428" s="420"/>
      <c r="C428" s="420"/>
      <c r="D428" s="420"/>
      <c r="E428" s="420"/>
      <c r="F428" s="421"/>
      <c r="G428" s="421"/>
      <c r="H428" s="420"/>
      <c r="I428" s="420"/>
      <c r="J428" s="420"/>
      <c r="K428" s="420"/>
      <c r="L428" s="420"/>
      <c r="M428" s="420"/>
      <c r="N428" s="420"/>
      <c r="O428" s="420"/>
      <c r="P428" s="420"/>
      <c r="Q428" s="420"/>
      <c r="R428" s="420"/>
      <c r="S428" s="420"/>
      <c r="T428" s="420"/>
      <c r="U428" s="420"/>
      <c r="V428" s="420"/>
      <c r="W428" s="420"/>
      <c r="X428" s="420"/>
      <c r="Y428" s="420"/>
      <c r="Z428" s="420"/>
      <c r="AA428" s="420"/>
      <c r="AB428" s="420"/>
      <c r="AC428" s="420"/>
    </row>
    <row r="429" spans="2:29">
      <c r="B429" s="420"/>
      <c r="C429" s="420"/>
      <c r="D429" s="420"/>
      <c r="E429" s="420"/>
      <c r="F429" s="421"/>
      <c r="G429" s="421"/>
      <c r="H429" s="420"/>
      <c r="I429" s="420"/>
      <c r="J429" s="420"/>
      <c r="K429" s="420"/>
      <c r="L429" s="420"/>
      <c r="M429" s="420"/>
      <c r="N429" s="420"/>
      <c r="O429" s="420"/>
      <c r="P429" s="420"/>
      <c r="Q429" s="420"/>
      <c r="R429" s="420"/>
      <c r="S429" s="420"/>
      <c r="T429" s="420"/>
      <c r="U429" s="420"/>
      <c r="V429" s="420"/>
      <c r="W429" s="420"/>
      <c r="X429" s="420"/>
      <c r="Y429" s="420"/>
      <c r="Z429" s="420"/>
      <c r="AA429" s="420"/>
      <c r="AB429" s="420"/>
      <c r="AC429" s="420"/>
    </row>
    <row r="430" spans="2:29">
      <c r="B430" s="420"/>
      <c r="C430" s="420"/>
      <c r="D430" s="420"/>
      <c r="E430" s="420"/>
      <c r="F430" s="421"/>
      <c r="G430" s="421"/>
      <c r="H430" s="420"/>
      <c r="I430" s="420"/>
      <c r="J430" s="420"/>
      <c r="K430" s="420"/>
      <c r="L430" s="420"/>
      <c r="M430" s="420"/>
      <c r="N430" s="420"/>
      <c r="O430" s="420"/>
      <c r="P430" s="420"/>
      <c r="Q430" s="420"/>
      <c r="R430" s="420"/>
      <c r="S430" s="420"/>
      <c r="T430" s="420"/>
      <c r="U430" s="420"/>
      <c r="V430" s="420"/>
      <c r="W430" s="420"/>
      <c r="X430" s="420"/>
      <c r="Y430" s="420"/>
      <c r="Z430" s="420"/>
      <c r="AA430" s="420"/>
      <c r="AB430" s="420"/>
      <c r="AC430" s="420"/>
    </row>
    <row r="431" spans="2:29">
      <c r="B431" s="420"/>
      <c r="C431" s="420"/>
      <c r="D431" s="420"/>
      <c r="E431" s="420"/>
      <c r="F431" s="421"/>
      <c r="G431" s="421"/>
      <c r="H431" s="420"/>
      <c r="I431" s="420"/>
      <c r="J431" s="420"/>
      <c r="K431" s="420"/>
      <c r="L431" s="420"/>
      <c r="M431" s="420"/>
      <c r="N431" s="420"/>
      <c r="O431" s="420"/>
      <c r="P431" s="420"/>
      <c r="Q431" s="420"/>
      <c r="R431" s="420"/>
      <c r="S431" s="420"/>
      <c r="T431" s="420"/>
      <c r="U431" s="420"/>
      <c r="V431" s="420"/>
      <c r="W431" s="420"/>
      <c r="X431" s="420"/>
      <c r="Y431" s="420"/>
      <c r="Z431" s="420"/>
      <c r="AA431" s="420"/>
      <c r="AB431" s="420"/>
      <c r="AC431" s="420"/>
    </row>
    <row r="432" spans="2:29">
      <c r="B432" s="420"/>
      <c r="C432" s="420"/>
      <c r="D432" s="420"/>
      <c r="E432" s="420"/>
      <c r="F432" s="421"/>
      <c r="G432" s="421"/>
      <c r="H432" s="420"/>
      <c r="I432" s="420"/>
      <c r="J432" s="420"/>
      <c r="K432" s="420"/>
      <c r="L432" s="420"/>
      <c r="M432" s="420"/>
      <c r="N432" s="420"/>
      <c r="O432" s="420"/>
      <c r="P432" s="420"/>
      <c r="Q432" s="420"/>
      <c r="R432" s="420"/>
      <c r="S432" s="420"/>
      <c r="T432" s="420"/>
      <c r="U432" s="420"/>
      <c r="V432" s="420"/>
      <c r="W432" s="420"/>
      <c r="X432" s="420"/>
      <c r="Y432" s="420"/>
      <c r="Z432" s="420"/>
      <c r="AA432" s="420"/>
      <c r="AB432" s="420"/>
      <c r="AC432" s="420"/>
    </row>
    <row r="433" spans="2:29">
      <c r="B433" s="420"/>
      <c r="C433" s="420"/>
      <c r="D433" s="420"/>
      <c r="E433" s="420"/>
      <c r="F433" s="421"/>
      <c r="G433" s="421"/>
      <c r="H433" s="420"/>
      <c r="I433" s="420"/>
      <c r="J433" s="420"/>
      <c r="K433" s="420"/>
      <c r="L433" s="420"/>
      <c r="M433" s="420"/>
      <c r="N433" s="420"/>
      <c r="O433" s="420"/>
      <c r="P433" s="420"/>
      <c r="Q433" s="420"/>
      <c r="R433" s="420"/>
      <c r="S433" s="420"/>
      <c r="T433" s="420"/>
      <c r="U433" s="420"/>
      <c r="V433" s="420"/>
      <c r="W433" s="420"/>
      <c r="X433" s="420"/>
      <c r="Y433" s="420"/>
      <c r="Z433" s="420"/>
      <c r="AA433" s="420"/>
      <c r="AB433" s="420"/>
      <c r="AC433" s="420"/>
    </row>
    <row r="434" spans="2:29">
      <c r="B434" s="420"/>
      <c r="C434" s="420"/>
      <c r="D434" s="420"/>
      <c r="E434" s="420"/>
      <c r="F434" s="421"/>
      <c r="G434" s="421"/>
      <c r="H434" s="420"/>
      <c r="I434" s="420"/>
      <c r="J434" s="420"/>
      <c r="K434" s="420"/>
      <c r="L434" s="420"/>
      <c r="M434" s="420"/>
      <c r="N434" s="420"/>
      <c r="O434" s="420"/>
      <c r="P434" s="420"/>
      <c r="Q434" s="420"/>
      <c r="R434" s="420"/>
      <c r="S434" s="420"/>
      <c r="T434" s="420"/>
      <c r="U434" s="420"/>
      <c r="V434" s="420"/>
      <c r="W434" s="420"/>
      <c r="X434" s="420"/>
      <c r="Y434" s="420"/>
      <c r="Z434" s="420"/>
      <c r="AA434" s="420"/>
      <c r="AB434" s="420"/>
      <c r="AC434" s="420"/>
    </row>
    <row r="435" spans="2:29">
      <c r="B435" s="420"/>
      <c r="C435" s="420"/>
      <c r="D435" s="420"/>
      <c r="E435" s="420"/>
      <c r="F435" s="421"/>
      <c r="G435" s="421"/>
      <c r="H435" s="420"/>
      <c r="I435" s="420"/>
      <c r="J435" s="420"/>
      <c r="K435" s="420"/>
      <c r="L435" s="420"/>
      <c r="M435" s="420"/>
      <c r="N435" s="420"/>
      <c r="O435" s="420"/>
      <c r="P435" s="420"/>
      <c r="Q435" s="420"/>
      <c r="R435" s="420"/>
      <c r="S435" s="420"/>
      <c r="T435" s="420"/>
      <c r="U435" s="420"/>
      <c r="V435" s="420"/>
      <c r="W435" s="420"/>
      <c r="X435" s="420"/>
      <c r="Y435" s="420"/>
      <c r="Z435" s="420"/>
      <c r="AA435" s="420"/>
      <c r="AB435" s="420"/>
      <c r="AC435" s="420"/>
    </row>
    <row r="436" spans="2:29">
      <c r="B436" s="420"/>
      <c r="C436" s="420"/>
      <c r="D436" s="420"/>
      <c r="E436" s="420"/>
      <c r="F436" s="421"/>
      <c r="G436" s="421"/>
      <c r="H436" s="420"/>
      <c r="I436" s="420"/>
      <c r="J436" s="420"/>
      <c r="K436" s="420"/>
      <c r="L436" s="420"/>
      <c r="M436" s="420"/>
      <c r="N436" s="420"/>
      <c r="O436" s="420"/>
      <c r="P436" s="420"/>
      <c r="Q436" s="420"/>
      <c r="R436" s="420"/>
      <c r="S436" s="420"/>
      <c r="T436" s="420"/>
      <c r="U436" s="420"/>
      <c r="V436" s="420"/>
      <c r="W436" s="420"/>
      <c r="X436" s="420"/>
      <c r="Y436" s="420"/>
      <c r="Z436" s="420"/>
      <c r="AA436" s="420"/>
      <c r="AB436" s="420"/>
      <c r="AC436" s="420"/>
    </row>
    <row r="437" spans="2:29">
      <c r="B437" s="420"/>
      <c r="C437" s="420"/>
      <c r="D437" s="420"/>
      <c r="E437" s="420"/>
      <c r="F437" s="421"/>
      <c r="G437" s="421"/>
      <c r="H437" s="420"/>
      <c r="I437" s="420"/>
      <c r="J437" s="420"/>
      <c r="K437" s="420"/>
      <c r="L437" s="420"/>
      <c r="M437" s="420"/>
      <c r="N437" s="420"/>
      <c r="O437" s="420"/>
      <c r="P437" s="420"/>
      <c r="Q437" s="420"/>
      <c r="R437" s="420"/>
      <c r="S437" s="420"/>
      <c r="T437" s="420"/>
      <c r="U437" s="420"/>
      <c r="V437" s="420"/>
      <c r="W437" s="420"/>
      <c r="X437" s="420"/>
      <c r="Y437" s="420"/>
      <c r="Z437" s="420"/>
      <c r="AA437" s="420"/>
      <c r="AB437" s="420"/>
      <c r="AC437" s="420"/>
    </row>
    <row r="438" spans="2:29">
      <c r="B438" s="420"/>
      <c r="C438" s="420"/>
      <c r="D438" s="420"/>
      <c r="E438" s="420"/>
      <c r="F438" s="421"/>
      <c r="G438" s="421"/>
      <c r="H438" s="420"/>
      <c r="I438" s="420"/>
      <c r="J438" s="420"/>
      <c r="K438" s="420"/>
      <c r="L438" s="420"/>
      <c r="M438" s="420"/>
      <c r="N438" s="420"/>
      <c r="O438" s="420"/>
      <c r="P438" s="420"/>
      <c r="Q438" s="420"/>
      <c r="R438" s="420"/>
      <c r="S438" s="420"/>
      <c r="T438" s="420"/>
      <c r="U438" s="420"/>
      <c r="V438" s="420"/>
      <c r="W438" s="420"/>
      <c r="X438" s="420"/>
      <c r="Y438" s="420"/>
      <c r="Z438" s="420"/>
      <c r="AA438" s="420"/>
      <c r="AB438" s="420"/>
      <c r="AC438" s="420"/>
    </row>
    <row r="439" spans="2:29">
      <c r="B439" s="420"/>
      <c r="C439" s="420"/>
      <c r="D439" s="420"/>
      <c r="E439" s="420"/>
      <c r="F439" s="421"/>
      <c r="G439" s="421"/>
      <c r="H439" s="420"/>
      <c r="I439" s="420"/>
      <c r="J439" s="420"/>
      <c r="K439" s="420"/>
      <c r="L439" s="420"/>
      <c r="M439" s="420"/>
      <c r="N439" s="420"/>
      <c r="O439" s="420"/>
      <c r="P439" s="420"/>
      <c r="Q439" s="420"/>
      <c r="R439" s="420"/>
      <c r="S439" s="420"/>
      <c r="T439" s="420"/>
      <c r="U439" s="420"/>
      <c r="V439" s="420"/>
      <c r="W439" s="420"/>
      <c r="X439" s="420"/>
      <c r="Y439" s="420"/>
      <c r="Z439" s="420"/>
      <c r="AA439" s="420"/>
      <c r="AB439" s="420"/>
      <c r="AC439" s="420"/>
    </row>
    <row r="440" spans="2:29">
      <c r="B440" s="420"/>
      <c r="C440" s="420"/>
      <c r="D440" s="420"/>
      <c r="E440" s="420"/>
      <c r="F440" s="421"/>
      <c r="G440" s="421"/>
      <c r="H440" s="420"/>
      <c r="I440" s="420"/>
      <c r="J440" s="420"/>
      <c r="K440" s="420"/>
      <c r="L440" s="420"/>
      <c r="M440" s="420"/>
      <c r="N440" s="420"/>
      <c r="O440" s="420"/>
      <c r="P440" s="420"/>
      <c r="Q440" s="420"/>
      <c r="R440" s="420"/>
      <c r="S440" s="420"/>
      <c r="T440" s="420"/>
      <c r="U440" s="420"/>
      <c r="V440" s="420"/>
      <c r="W440" s="420"/>
      <c r="X440" s="420"/>
      <c r="Y440" s="420"/>
      <c r="Z440" s="420"/>
      <c r="AA440" s="420"/>
      <c r="AB440" s="420"/>
      <c r="AC440" s="420"/>
    </row>
    <row r="441" spans="2:29">
      <c r="B441" s="420"/>
      <c r="C441" s="420"/>
      <c r="D441" s="420"/>
      <c r="E441" s="420"/>
      <c r="F441" s="421"/>
      <c r="G441" s="421"/>
      <c r="H441" s="420"/>
      <c r="I441" s="420"/>
      <c r="J441" s="420"/>
      <c r="K441" s="420"/>
      <c r="L441" s="420"/>
      <c r="M441" s="420"/>
      <c r="N441" s="420"/>
      <c r="O441" s="420"/>
      <c r="P441" s="420"/>
      <c r="Q441" s="420"/>
      <c r="R441" s="420"/>
      <c r="S441" s="420"/>
      <c r="T441" s="420"/>
      <c r="U441" s="420"/>
      <c r="V441" s="420"/>
      <c r="W441" s="420"/>
      <c r="X441" s="420"/>
      <c r="Y441" s="420"/>
      <c r="Z441" s="420"/>
      <c r="AA441" s="420"/>
      <c r="AB441" s="420"/>
      <c r="AC441" s="420"/>
    </row>
    <row r="442" spans="2:29">
      <c r="B442" s="420"/>
      <c r="C442" s="420"/>
      <c r="D442" s="420"/>
      <c r="E442" s="420"/>
      <c r="F442" s="421"/>
      <c r="G442" s="421"/>
      <c r="H442" s="420"/>
      <c r="I442" s="420"/>
      <c r="J442" s="420"/>
      <c r="K442" s="420"/>
      <c r="L442" s="420"/>
      <c r="M442" s="420"/>
      <c r="N442" s="420"/>
      <c r="O442" s="420"/>
      <c r="P442" s="420"/>
      <c r="Q442" s="420"/>
      <c r="R442" s="420"/>
      <c r="S442" s="420"/>
      <c r="T442" s="420"/>
      <c r="U442" s="420"/>
      <c r="V442" s="420"/>
      <c r="W442" s="420"/>
      <c r="X442" s="420"/>
      <c r="Y442" s="420"/>
      <c r="Z442" s="420"/>
      <c r="AA442" s="420"/>
      <c r="AB442" s="420"/>
      <c r="AC442" s="420"/>
    </row>
    <row r="443" spans="2:29">
      <c r="B443" s="420"/>
      <c r="C443" s="420"/>
      <c r="D443" s="420"/>
      <c r="E443" s="420"/>
      <c r="F443" s="421"/>
      <c r="G443" s="421"/>
      <c r="H443" s="420"/>
      <c r="I443" s="420"/>
      <c r="J443" s="420"/>
      <c r="K443" s="420"/>
      <c r="L443" s="420"/>
      <c r="M443" s="420"/>
      <c r="N443" s="420"/>
      <c r="O443" s="420"/>
      <c r="P443" s="420"/>
      <c r="Q443" s="420"/>
      <c r="R443" s="420"/>
      <c r="S443" s="420"/>
      <c r="T443" s="420"/>
      <c r="U443" s="420"/>
      <c r="V443" s="420"/>
      <c r="W443" s="420"/>
      <c r="X443" s="420"/>
      <c r="Y443" s="420"/>
      <c r="Z443" s="420"/>
      <c r="AA443" s="420"/>
      <c r="AB443" s="420"/>
      <c r="AC443" s="420"/>
    </row>
    <row r="444" spans="2:29">
      <c r="B444" s="420"/>
      <c r="C444" s="420"/>
      <c r="D444" s="420"/>
      <c r="E444" s="420"/>
      <c r="F444" s="421"/>
      <c r="G444" s="421"/>
      <c r="H444" s="420"/>
      <c r="I444" s="420"/>
      <c r="J444" s="420"/>
      <c r="K444" s="420"/>
      <c r="L444" s="420"/>
      <c r="M444" s="420"/>
      <c r="N444" s="420"/>
      <c r="O444" s="420"/>
      <c r="P444" s="420"/>
      <c r="Q444" s="420"/>
      <c r="R444" s="420"/>
      <c r="S444" s="420"/>
      <c r="T444" s="420"/>
      <c r="U444" s="420"/>
      <c r="V444" s="420"/>
      <c r="W444" s="420"/>
      <c r="X444" s="420"/>
      <c r="Y444" s="420"/>
      <c r="Z444" s="420"/>
      <c r="AA444" s="420"/>
      <c r="AB444" s="420"/>
      <c r="AC444" s="420"/>
    </row>
    <row r="445" spans="2:29">
      <c r="B445" s="420"/>
      <c r="C445" s="420"/>
      <c r="D445" s="420"/>
      <c r="E445" s="420"/>
      <c r="F445" s="421"/>
      <c r="G445" s="421"/>
      <c r="H445" s="420"/>
      <c r="I445" s="420"/>
      <c r="J445" s="420"/>
      <c r="K445" s="420"/>
      <c r="L445" s="420"/>
      <c r="M445" s="420"/>
      <c r="N445" s="420"/>
      <c r="O445" s="420"/>
      <c r="P445" s="420"/>
      <c r="Q445" s="420"/>
      <c r="R445" s="420"/>
      <c r="S445" s="420"/>
      <c r="T445" s="420"/>
      <c r="U445" s="420"/>
      <c r="V445" s="420"/>
      <c r="W445" s="420"/>
      <c r="X445" s="420"/>
      <c r="Y445" s="420"/>
      <c r="Z445" s="420"/>
      <c r="AA445" s="420"/>
      <c r="AB445" s="420"/>
      <c r="AC445" s="420"/>
    </row>
    <row r="446" spans="2:29">
      <c r="B446" s="420"/>
      <c r="C446" s="420"/>
      <c r="D446" s="420"/>
      <c r="E446" s="420"/>
      <c r="F446" s="421"/>
      <c r="G446" s="421"/>
      <c r="H446" s="420"/>
      <c r="I446" s="420"/>
      <c r="J446" s="420"/>
      <c r="K446" s="420"/>
      <c r="L446" s="420"/>
      <c r="M446" s="420"/>
      <c r="N446" s="420"/>
      <c r="O446" s="420"/>
      <c r="P446" s="420"/>
      <c r="Q446" s="420"/>
      <c r="R446" s="420"/>
      <c r="S446" s="420"/>
      <c r="T446" s="420"/>
      <c r="U446" s="420"/>
      <c r="V446" s="420"/>
      <c r="W446" s="420"/>
      <c r="X446" s="420"/>
      <c r="Y446" s="420"/>
      <c r="Z446" s="420"/>
      <c r="AA446" s="420"/>
      <c r="AB446" s="420"/>
      <c r="AC446" s="420"/>
    </row>
    <row r="447" spans="2:29">
      <c r="B447" s="420"/>
      <c r="C447" s="420"/>
      <c r="D447" s="420"/>
      <c r="E447" s="420"/>
      <c r="F447" s="421"/>
      <c r="G447" s="421"/>
      <c r="H447" s="420"/>
      <c r="I447" s="420"/>
      <c r="J447" s="420"/>
      <c r="K447" s="420"/>
      <c r="L447" s="420"/>
      <c r="M447" s="420"/>
      <c r="N447" s="420"/>
      <c r="O447" s="420"/>
      <c r="P447" s="420"/>
      <c r="Q447" s="420"/>
      <c r="R447" s="420"/>
      <c r="S447" s="420"/>
      <c r="T447" s="420"/>
      <c r="U447" s="420"/>
      <c r="V447" s="420"/>
      <c r="W447" s="420"/>
      <c r="X447" s="420"/>
      <c r="Y447" s="420"/>
      <c r="Z447" s="420"/>
      <c r="AA447" s="420"/>
      <c r="AB447" s="420"/>
      <c r="AC447" s="420"/>
    </row>
    <row r="448" spans="2:29">
      <c r="B448" s="420"/>
      <c r="C448" s="420"/>
      <c r="D448" s="420"/>
      <c r="E448" s="420"/>
      <c r="F448" s="421"/>
      <c r="G448" s="421"/>
      <c r="H448" s="420"/>
      <c r="I448" s="420"/>
      <c r="J448" s="420"/>
      <c r="K448" s="420"/>
      <c r="L448" s="420"/>
      <c r="M448" s="420"/>
      <c r="N448" s="420"/>
      <c r="O448" s="420"/>
      <c r="P448" s="420"/>
      <c r="Q448" s="420"/>
      <c r="R448" s="420"/>
      <c r="S448" s="420"/>
      <c r="T448" s="420"/>
      <c r="U448" s="420"/>
      <c r="V448" s="420"/>
      <c r="W448" s="420"/>
      <c r="X448" s="420"/>
      <c r="Y448" s="420"/>
      <c r="Z448" s="420"/>
      <c r="AA448" s="420"/>
      <c r="AB448" s="420"/>
      <c r="AC448" s="420"/>
    </row>
    <row r="449" spans="2:29">
      <c r="B449" s="420"/>
      <c r="C449" s="420"/>
      <c r="D449" s="420"/>
      <c r="E449" s="420"/>
      <c r="F449" s="421"/>
      <c r="G449" s="421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  <c r="R449" s="420"/>
      <c r="S449" s="420"/>
      <c r="T449" s="420"/>
      <c r="U449" s="420"/>
      <c r="V449" s="420"/>
      <c r="W449" s="420"/>
      <c r="X449" s="420"/>
      <c r="Y449" s="420"/>
      <c r="Z449" s="420"/>
      <c r="AA449" s="420"/>
      <c r="AB449" s="420"/>
      <c r="AC449" s="420"/>
    </row>
    <row r="450" spans="2:29">
      <c r="B450" s="420"/>
      <c r="C450" s="420"/>
      <c r="D450" s="420"/>
      <c r="E450" s="420"/>
      <c r="F450" s="421"/>
      <c r="G450" s="421"/>
      <c r="H450" s="420"/>
      <c r="I450" s="420"/>
      <c r="J450" s="420"/>
      <c r="K450" s="420"/>
      <c r="L450" s="420"/>
      <c r="M450" s="420"/>
      <c r="N450" s="420"/>
      <c r="O450" s="420"/>
      <c r="P450" s="420"/>
      <c r="Q450" s="420"/>
      <c r="R450" s="420"/>
      <c r="S450" s="420"/>
      <c r="T450" s="420"/>
      <c r="U450" s="420"/>
      <c r="V450" s="420"/>
      <c r="W450" s="420"/>
      <c r="X450" s="420"/>
      <c r="Y450" s="420"/>
      <c r="Z450" s="420"/>
      <c r="AA450" s="420"/>
      <c r="AB450" s="420"/>
      <c r="AC450" s="420"/>
    </row>
    <row r="451" spans="2:29">
      <c r="B451" s="420"/>
      <c r="C451" s="420"/>
      <c r="D451" s="420"/>
      <c r="E451" s="420"/>
      <c r="F451" s="421"/>
      <c r="G451" s="421"/>
      <c r="H451" s="420"/>
      <c r="I451" s="420"/>
      <c r="J451" s="420"/>
      <c r="K451" s="420"/>
      <c r="L451" s="420"/>
      <c r="M451" s="420"/>
      <c r="N451" s="420"/>
      <c r="O451" s="420"/>
      <c r="P451" s="420"/>
      <c r="Q451" s="420"/>
      <c r="R451" s="420"/>
      <c r="S451" s="420"/>
      <c r="T451" s="420"/>
      <c r="U451" s="420"/>
      <c r="V451" s="420"/>
      <c r="W451" s="420"/>
      <c r="X451" s="420"/>
      <c r="Y451" s="420"/>
      <c r="Z451" s="420"/>
      <c r="AA451" s="420"/>
      <c r="AB451" s="420"/>
      <c r="AC451" s="420"/>
    </row>
    <row r="452" spans="2:29">
      <c r="B452" s="420"/>
      <c r="C452" s="420"/>
      <c r="D452" s="420"/>
      <c r="E452" s="420"/>
      <c r="F452" s="421"/>
      <c r="G452" s="421"/>
      <c r="H452" s="420"/>
      <c r="I452" s="420"/>
      <c r="J452" s="420"/>
      <c r="K452" s="420"/>
      <c r="L452" s="420"/>
      <c r="M452" s="420"/>
      <c r="N452" s="420"/>
      <c r="O452" s="420"/>
      <c r="P452" s="420"/>
      <c r="Q452" s="420"/>
      <c r="R452" s="420"/>
      <c r="S452" s="420"/>
      <c r="T452" s="420"/>
      <c r="U452" s="420"/>
      <c r="V452" s="420"/>
      <c r="W452" s="420"/>
      <c r="X452" s="420"/>
      <c r="Y452" s="420"/>
      <c r="Z452" s="420"/>
      <c r="AA452" s="420"/>
      <c r="AB452" s="420"/>
      <c r="AC452" s="420"/>
    </row>
    <row r="453" spans="2:29">
      <c r="B453" s="420"/>
      <c r="C453" s="420"/>
      <c r="D453" s="420"/>
      <c r="E453" s="420"/>
      <c r="F453" s="421"/>
      <c r="G453" s="421"/>
      <c r="H453" s="420"/>
      <c r="I453" s="420"/>
      <c r="J453" s="420"/>
      <c r="K453" s="420"/>
      <c r="L453" s="420"/>
      <c r="M453" s="420"/>
      <c r="N453" s="420"/>
      <c r="O453" s="420"/>
      <c r="P453" s="420"/>
      <c r="Q453" s="420"/>
      <c r="R453" s="420"/>
      <c r="S453" s="420"/>
      <c r="T453" s="420"/>
      <c r="U453" s="420"/>
      <c r="V453" s="420"/>
      <c r="W453" s="420"/>
      <c r="X453" s="420"/>
      <c r="Y453" s="420"/>
      <c r="Z453" s="420"/>
      <c r="AA453" s="420"/>
      <c r="AB453" s="420"/>
      <c r="AC453" s="420"/>
    </row>
    <row r="454" spans="2:29">
      <c r="B454" s="420"/>
      <c r="C454" s="420"/>
      <c r="D454" s="420"/>
      <c r="E454" s="420"/>
      <c r="F454" s="421"/>
      <c r="G454" s="421"/>
      <c r="H454" s="420"/>
      <c r="I454" s="420"/>
      <c r="J454" s="420"/>
      <c r="K454" s="420"/>
      <c r="L454" s="420"/>
      <c r="M454" s="420"/>
      <c r="N454" s="420"/>
      <c r="O454" s="420"/>
      <c r="P454" s="420"/>
      <c r="Q454" s="420"/>
      <c r="R454" s="420"/>
      <c r="S454" s="420"/>
      <c r="T454" s="420"/>
      <c r="U454" s="420"/>
      <c r="V454" s="420"/>
      <c r="W454" s="420"/>
      <c r="X454" s="420"/>
      <c r="Y454" s="420"/>
      <c r="Z454" s="420"/>
      <c r="AA454" s="420"/>
      <c r="AB454" s="420"/>
      <c r="AC454" s="420"/>
    </row>
    <row r="455" spans="2:29">
      <c r="B455" s="420"/>
      <c r="C455" s="420"/>
      <c r="D455" s="420"/>
      <c r="E455" s="420"/>
      <c r="F455" s="421"/>
      <c r="G455" s="421"/>
      <c r="H455" s="420"/>
      <c r="I455" s="420"/>
      <c r="J455" s="420"/>
      <c r="K455" s="420"/>
      <c r="L455" s="420"/>
      <c r="M455" s="420"/>
      <c r="N455" s="420"/>
      <c r="O455" s="420"/>
      <c r="P455" s="420"/>
      <c r="Q455" s="420"/>
      <c r="R455" s="420"/>
      <c r="S455" s="420"/>
      <c r="T455" s="420"/>
      <c r="U455" s="420"/>
      <c r="V455" s="420"/>
      <c r="W455" s="420"/>
      <c r="X455" s="420"/>
      <c r="Y455" s="420"/>
      <c r="Z455" s="420"/>
      <c r="AA455" s="420"/>
      <c r="AB455" s="420"/>
      <c r="AC455" s="420"/>
    </row>
    <row r="456" spans="2:29">
      <c r="B456" s="420"/>
      <c r="C456" s="420"/>
      <c r="D456" s="420"/>
      <c r="E456" s="420"/>
      <c r="F456" s="421"/>
      <c r="G456" s="421"/>
      <c r="H456" s="420"/>
      <c r="I456" s="420"/>
      <c r="J456" s="420"/>
      <c r="K456" s="420"/>
      <c r="L456" s="420"/>
      <c r="M456" s="420"/>
      <c r="N456" s="420"/>
      <c r="O456" s="420"/>
      <c r="P456" s="420"/>
      <c r="Q456" s="420"/>
      <c r="R456" s="420"/>
      <c r="S456" s="420"/>
      <c r="T456" s="420"/>
      <c r="U456" s="420"/>
      <c r="V456" s="420"/>
      <c r="W456" s="420"/>
      <c r="X456" s="420"/>
      <c r="Y456" s="420"/>
      <c r="Z456" s="420"/>
      <c r="AA456" s="420"/>
      <c r="AB456" s="420"/>
      <c r="AC456" s="420"/>
    </row>
    <row r="457" spans="2:29">
      <c r="B457" s="420"/>
      <c r="C457" s="420"/>
      <c r="D457" s="420"/>
      <c r="E457" s="420"/>
      <c r="F457" s="421"/>
      <c r="G457" s="421"/>
      <c r="H457" s="420"/>
      <c r="I457" s="420"/>
      <c r="J457" s="420"/>
      <c r="K457" s="420"/>
      <c r="L457" s="420"/>
      <c r="M457" s="420"/>
      <c r="N457" s="420"/>
      <c r="O457" s="420"/>
      <c r="P457" s="420"/>
      <c r="Q457" s="420"/>
      <c r="R457" s="420"/>
      <c r="S457" s="420"/>
      <c r="T457" s="420"/>
      <c r="U457" s="420"/>
      <c r="V457" s="420"/>
      <c r="W457" s="420"/>
      <c r="X457" s="420"/>
      <c r="Y457" s="420"/>
      <c r="Z457" s="420"/>
      <c r="AA457" s="420"/>
      <c r="AB457" s="420"/>
      <c r="AC457" s="420"/>
    </row>
    <row r="458" spans="2:29">
      <c r="B458" s="420"/>
      <c r="C458" s="420"/>
      <c r="D458" s="420"/>
      <c r="E458" s="420"/>
      <c r="F458" s="421"/>
      <c r="G458" s="421"/>
      <c r="H458" s="420"/>
      <c r="I458" s="420"/>
      <c r="J458" s="420"/>
      <c r="K458" s="420"/>
      <c r="L458" s="420"/>
      <c r="M458" s="420"/>
      <c r="N458" s="420"/>
      <c r="O458" s="420"/>
      <c r="P458" s="420"/>
      <c r="Q458" s="420"/>
      <c r="R458" s="420"/>
      <c r="S458" s="420"/>
      <c r="T458" s="420"/>
      <c r="U458" s="420"/>
      <c r="V458" s="420"/>
      <c r="W458" s="420"/>
      <c r="X458" s="420"/>
      <c r="Y458" s="420"/>
      <c r="Z458" s="420"/>
      <c r="AA458" s="420"/>
      <c r="AB458" s="420"/>
      <c r="AC458" s="420"/>
    </row>
    <row r="459" spans="2:29">
      <c r="B459" s="420"/>
      <c r="C459" s="420"/>
      <c r="D459" s="420"/>
      <c r="E459" s="420"/>
      <c r="F459" s="421"/>
      <c r="G459" s="421"/>
      <c r="H459" s="420"/>
      <c r="I459" s="420"/>
      <c r="J459" s="420"/>
      <c r="K459" s="420"/>
      <c r="L459" s="420"/>
      <c r="M459" s="420"/>
      <c r="N459" s="420"/>
      <c r="O459" s="420"/>
      <c r="P459" s="420"/>
      <c r="Q459" s="420"/>
      <c r="R459" s="420"/>
      <c r="S459" s="420"/>
      <c r="T459" s="420"/>
      <c r="U459" s="420"/>
      <c r="V459" s="420"/>
      <c r="W459" s="420"/>
      <c r="X459" s="420"/>
      <c r="Y459" s="420"/>
      <c r="Z459" s="420"/>
      <c r="AA459" s="420"/>
      <c r="AB459" s="420"/>
      <c r="AC459" s="420"/>
    </row>
    <row r="460" spans="2:29">
      <c r="B460" s="420"/>
      <c r="C460" s="420"/>
      <c r="D460" s="420"/>
      <c r="E460" s="420"/>
      <c r="F460" s="421"/>
      <c r="G460" s="421"/>
      <c r="H460" s="420"/>
      <c r="I460" s="420"/>
      <c r="J460" s="420"/>
      <c r="K460" s="420"/>
      <c r="L460" s="420"/>
      <c r="M460" s="420"/>
      <c r="N460" s="420"/>
      <c r="O460" s="420"/>
      <c r="P460" s="420"/>
      <c r="Q460" s="420"/>
      <c r="R460" s="420"/>
      <c r="S460" s="420"/>
      <c r="T460" s="420"/>
      <c r="U460" s="420"/>
      <c r="V460" s="420"/>
      <c r="W460" s="420"/>
      <c r="X460" s="420"/>
      <c r="Y460" s="420"/>
      <c r="Z460" s="420"/>
      <c r="AA460" s="420"/>
      <c r="AB460" s="420"/>
      <c r="AC460" s="420"/>
    </row>
    <row r="461" spans="2:29">
      <c r="B461" s="420"/>
      <c r="C461" s="420"/>
      <c r="D461" s="420"/>
      <c r="E461" s="420"/>
      <c r="F461" s="421"/>
      <c r="G461" s="421"/>
      <c r="H461" s="420"/>
      <c r="I461" s="420"/>
      <c r="J461" s="420"/>
      <c r="K461" s="420"/>
      <c r="L461" s="420"/>
      <c r="M461" s="420"/>
      <c r="N461" s="420"/>
      <c r="O461" s="420"/>
      <c r="P461" s="420"/>
      <c r="Q461" s="420"/>
      <c r="R461" s="420"/>
      <c r="S461" s="420"/>
      <c r="T461" s="420"/>
      <c r="U461" s="420"/>
      <c r="V461" s="420"/>
      <c r="W461" s="420"/>
      <c r="X461" s="420"/>
      <c r="Y461" s="420"/>
      <c r="Z461" s="420"/>
      <c r="AA461" s="420"/>
      <c r="AB461" s="420"/>
      <c r="AC461" s="420"/>
    </row>
    <row r="462" spans="2:29">
      <c r="B462" s="420"/>
      <c r="C462" s="420"/>
      <c r="D462" s="420"/>
      <c r="E462" s="420"/>
      <c r="F462" s="421"/>
      <c r="G462" s="421"/>
      <c r="H462" s="420"/>
      <c r="I462" s="420"/>
      <c r="J462" s="420"/>
      <c r="K462" s="420"/>
      <c r="L462" s="420"/>
      <c r="M462" s="420"/>
      <c r="N462" s="420"/>
      <c r="O462" s="420"/>
      <c r="P462" s="420"/>
      <c r="Q462" s="420"/>
      <c r="R462" s="420"/>
      <c r="S462" s="420"/>
      <c r="T462" s="420"/>
      <c r="U462" s="420"/>
      <c r="V462" s="420"/>
      <c r="W462" s="420"/>
      <c r="X462" s="420"/>
      <c r="Y462" s="420"/>
      <c r="Z462" s="420"/>
      <c r="AA462" s="420"/>
      <c r="AB462" s="420"/>
      <c r="AC462" s="420"/>
    </row>
    <row r="463" spans="2:29">
      <c r="B463" s="420"/>
      <c r="C463" s="420"/>
      <c r="D463" s="420"/>
      <c r="E463" s="420"/>
      <c r="F463" s="421"/>
      <c r="G463" s="421"/>
      <c r="H463" s="420"/>
      <c r="I463" s="420"/>
      <c r="J463" s="420"/>
      <c r="K463" s="420"/>
      <c r="L463" s="420"/>
      <c r="M463" s="420"/>
      <c r="N463" s="420"/>
      <c r="O463" s="420"/>
      <c r="P463" s="420"/>
      <c r="Q463" s="420"/>
      <c r="R463" s="420"/>
      <c r="S463" s="420"/>
      <c r="T463" s="420"/>
      <c r="U463" s="420"/>
      <c r="V463" s="420"/>
      <c r="W463" s="420"/>
      <c r="X463" s="420"/>
      <c r="Y463" s="420"/>
      <c r="Z463" s="420"/>
      <c r="AA463" s="420"/>
      <c r="AB463" s="420"/>
      <c r="AC463" s="420"/>
    </row>
    <row r="464" spans="2:29">
      <c r="B464" s="420"/>
      <c r="C464" s="420"/>
      <c r="D464" s="420"/>
      <c r="E464" s="420"/>
      <c r="F464" s="421"/>
      <c r="G464" s="421"/>
      <c r="H464" s="420"/>
      <c r="I464" s="420"/>
      <c r="J464" s="420"/>
      <c r="K464" s="420"/>
      <c r="L464" s="420"/>
      <c r="M464" s="420"/>
      <c r="N464" s="420"/>
      <c r="O464" s="420"/>
      <c r="P464" s="420"/>
      <c r="Q464" s="420"/>
      <c r="R464" s="420"/>
      <c r="S464" s="420"/>
      <c r="T464" s="420"/>
      <c r="U464" s="420"/>
      <c r="V464" s="420"/>
      <c r="W464" s="420"/>
      <c r="X464" s="420"/>
      <c r="Y464" s="420"/>
      <c r="Z464" s="420"/>
      <c r="AA464" s="420"/>
      <c r="AB464" s="420"/>
      <c r="AC464" s="420"/>
    </row>
    <row r="465" spans="2:29">
      <c r="B465" s="420"/>
      <c r="C465" s="420"/>
      <c r="D465" s="420"/>
      <c r="E465" s="420"/>
      <c r="F465" s="421"/>
      <c r="G465" s="421"/>
      <c r="H465" s="420"/>
      <c r="I465" s="420"/>
      <c r="J465" s="420"/>
      <c r="K465" s="420"/>
      <c r="L465" s="420"/>
      <c r="M465" s="420"/>
      <c r="N465" s="420"/>
      <c r="O465" s="420"/>
      <c r="P465" s="420"/>
      <c r="Q465" s="420"/>
      <c r="R465" s="420"/>
      <c r="S465" s="420"/>
      <c r="T465" s="420"/>
      <c r="U465" s="420"/>
      <c r="V465" s="420"/>
      <c r="W465" s="420"/>
      <c r="X465" s="420"/>
      <c r="Y465" s="420"/>
      <c r="Z465" s="420"/>
      <c r="AA465" s="420"/>
      <c r="AB465" s="420"/>
      <c r="AC465" s="420"/>
    </row>
    <row r="466" spans="2:29">
      <c r="B466" s="420"/>
      <c r="C466" s="420"/>
      <c r="D466" s="420"/>
      <c r="E466" s="420"/>
      <c r="F466" s="421"/>
      <c r="G466" s="421"/>
      <c r="H466" s="420"/>
      <c r="I466" s="420"/>
      <c r="J466" s="420"/>
      <c r="K466" s="420"/>
      <c r="L466" s="420"/>
      <c r="M466" s="420"/>
      <c r="N466" s="420"/>
      <c r="O466" s="420"/>
      <c r="P466" s="420"/>
      <c r="Q466" s="420"/>
      <c r="R466" s="420"/>
      <c r="S466" s="420"/>
      <c r="T466" s="420"/>
      <c r="U466" s="420"/>
      <c r="V466" s="420"/>
      <c r="W466" s="420"/>
      <c r="X466" s="420"/>
      <c r="Y466" s="420"/>
      <c r="Z466" s="420"/>
      <c r="AA466" s="420"/>
      <c r="AB466" s="420"/>
      <c r="AC466" s="420"/>
    </row>
    <row r="467" spans="2:29">
      <c r="B467" s="420"/>
      <c r="C467" s="420"/>
      <c r="D467" s="420"/>
      <c r="E467" s="420"/>
      <c r="F467" s="421"/>
      <c r="G467" s="421"/>
      <c r="H467" s="420"/>
      <c r="I467" s="420"/>
      <c r="J467" s="420"/>
      <c r="K467" s="420"/>
      <c r="L467" s="420"/>
      <c r="M467" s="420"/>
      <c r="N467" s="420"/>
      <c r="O467" s="420"/>
      <c r="P467" s="420"/>
      <c r="Q467" s="420"/>
      <c r="R467" s="420"/>
      <c r="S467" s="420"/>
      <c r="T467" s="420"/>
      <c r="U467" s="420"/>
      <c r="V467" s="420"/>
      <c r="W467" s="420"/>
      <c r="X467" s="420"/>
      <c r="Y467" s="420"/>
      <c r="Z467" s="420"/>
      <c r="AA467" s="420"/>
      <c r="AB467" s="420"/>
      <c r="AC467" s="420"/>
    </row>
    <row r="468" spans="2:29">
      <c r="B468" s="420"/>
      <c r="C468" s="420"/>
      <c r="D468" s="420"/>
      <c r="E468" s="420"/>
      <c r="F468" s="421"/>
      <c r="G468" s="421"/>
      <c r="H468" s="420"/>
      <c r="I468" s="420"/>
      <c r="J468" s="420"/>
      <c r="K468" s="420"/>
      <c r="L468" s="420"/>
      <c r="M468" s="420"/>
      <c r="N468" s="420"/>
      <c r="O468" s="420"/>
      <c r="P468" s="420"/>
      <c r="Q468" s="420"/>
      <c r="R468" s="420"/>
      <c r="S468" s="420"/>
      <c r="T468" s="420"/>
      <c r="U468" s="420"/>
      <c r="V468" s="420"/>
      <c r="W468" s="420"/>
      <c r="X468" s="420"/>
      <c r="Y468" s="420"/>
      <c r="Z468" s="420"/>
      <c r="AA468" s="420"/>
      <c r="AB468" s="420"/>
      <c r="AC468" s="420"/>
    </row>
    <row r="469" spans="2:29">
      <c r="B469" s="420"/>
      <c r="C469" s="420"/>
      <c r="D469" s="420"/>
      <c r="E469" s="420"/>
      <c r="F469" s="421"/>
      <c r="G469" s="421"/>
      <c r="H469" s="420"/>
      <c r="I469" s="420"/>
      <c r="J469" s="420"/>
      <c r="K469" s="420"/>
      <c r="L469" s="420"/>
      <c r="M469" s="420"/>
      <c r="N469" s="420"/>
      <c r="O469" s="420"/>
      <c r="P469" s="420"/>
      <c r="Q469" s="420"/>
      <c r="R469" s="420"/>
      <c r="S469" s="420"/>
      <c r="T469" s="420"/>
      <c r="U469" s="420"/>
      <c r="V469" s="420"/>
      <c r="W469" s="420"/>
      <c r="X469" s="420"/>
      <c r="Y469" s="420"/>
      <c r="Z469" s="420"/>
      <c r="AA469" s="420"/>
      <c r="AB469" s="420"/>
      <c r="AC469" s="420"/>
    </row>
    <row r="470" spans="2:29">
      <c r="B470" s="420"/>
      <c r="C470" s="420"/>
      <c r="D470" s="420"/>
      <c r="E470" s="420"/>
      <c r="F470" s="421"/>
      <c r="G470" s="421"/>
      <c r="H470" s="420"/>
      <c r="I470" s="420"/>
      <c r="J470" s="420"/>
      <c r="K470" s="420"/>
      <c r="L470" s="420"/>
      <c r="M470" s="420"/>
      <c r="N470" s="420"/>
      <c r="O470" s="420"/>
      <c r="P470" s="420"/>
      <c r="Q470" s="420"/>
      <c r="R470" s="420"/>
      <c r="S470" s="420"/>
      <c r="T470" s="420"/>
      <c r="U470" s="420"/>
      <c r="V470" s="420"/>
      <c r="W470" s="420"/>
      <c r="X470" s="420"/>
      <c r="Y470" s="420"/>
      <c r="Z470" s="420"/>
      <c r="AA470" s="420"/>
      <c r="AB470" s="420"/>
      <c r="AC470" s="420"/>
    </row>
    <row r="471" spans="2:29">
      <c r="B471" s="420"/>
      <c r="C471" s="420"/>
      <c r="D471" s="420"/>
      <c r="E471" s="420"/>
      <c r="F471" s="421"/>
      <c r="G471" s="421"/>
      <c r="H471" s="420"/>
      <c r="I471" s="420"/>
      <c r="J471" s="420"/>
      <c r="K471" s="420"/>
      <c r="L471" s="420"/>
      <c r="M471" s="420"/>
      <c r="N471" s="420"/>
      <c r="O471" s="420"/>
      <c r="P471" s="420"/>
      <c r="Q471" s="420"/>
      <c r="R471" s="420"/>
      <c r="S471" s="420"/>
      <c r="T471" s="420"/>
      <c r="U471" s="420"/>
      <c r="V471" s="420"/>
      <c r="W471" s="420"/>
      <c r="X471" s="420"/>
      <c r="Y471" s="420"/>
      <c r="Z471" s="420"/>
      <c r="AA471" s="420"/>
      <c r="AB471" s="420"/>
      <c r="AC471" s="420"/>
    </row>
    <row r="472" spans="2:29">
      <c r="B472" s="420"/>
      <c r="C472" s="420"/>
      <c r="D472" s="420"/>
      <c r="E472" s="420"/>
      <c r="F472" s="421"/>
      <c r="G472" s="421"/>
      <c r="H472" s="420"/>
      <c r="I472" s="420"/>
      <c r="J472" s="420"/>
      <c r="K472" s="420"/>
      <c r="L472" s="420"/>
      <c r="M472" s="420"/>
      <c r="N472" s="420"/>
      <c r="O472" s="420"/>
      <c r="P472" s="420"/>
      <c r="Q472" s="420"/>
      <c r="R472" s="420"/>
      <c r="S472" s="420"/>
      <c r="T472" s="420"/>
      <c r="U472" s="420"/>
      <c r="V472" s="420"/>
      <c r="W472" s="420"/>
      <c r="X472" s="420"/>
      <c r="Y472" s="420"/>
      <c r="Z472" s="420"/>
      <c r="AA472" s="420"/>
      <c r="AB472" s="420"/>
      <c r="AC472" s="420"/>
    </row>
    <row r="473" spans="2:29">
      <c r="B473" s="420"/>
      <c r="C473" s="420"/>
      <c r="D473" s="420"/>
      <c r="E473" s="420"/>
      <c r="F473" s="421"/>
      <c r="G473" s="421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  <c r="R473" s="420"/>
      <c r="S473" s="420"/>
      <c r="T473" s="420"/>
      <c r="U473" s="420"/>
      <c r="V473" s="420"/>
      <c r="W473" s="420"/>
      <c r="X473" s="420"/>
      <c r="Y473" s="420"/>
      <c r="Z473" s="420"/>
      <c r="AA473" s="420"/>
      <c r="AB473" s="420"/>
      <c r="AC473" s="420"/>
    </row>
    <row r="474" spans="2:29">
      <c r="B474" s="420"/>
      <c r="C474" s="420"/>
      <c r="D474" s="420"/>
      <c r="E474" s="420"/>
      <c r="F474" s="421"/>
      <c r="G474" s="421"/>
      <c r="H474" s="420"/>
      <c r="I474" s="420"/>
      <c r="J474" s="420"/>
      <c r="K474" s="420"/>
      <c r="L474" s="420"/>
      <c r="M474" s="420"/>
      <c r="N474" s="420"/>
      <c r="O474" s="420"/>
      <c r="P474" s="420"/>
      <c r="Q474" s="420"/>
      <c r="R474" s="420"/>
      <c r="S474" s="420"/>
      <c r="T474" s="420"/>
      <c r="U474" s="420"/>
      <c r="V474" s="420"/>
      <c r="W474" s="420"/>
      <c r="X474" s="420"/>
      <c r="Y474" s="420"/>
      <c r="Z474" s="420"/>
      <c r="AA474" s="420"/>
      <c r="AB474" s="420"/>
      <c r="AC474" s="420"/>
    </row>
    <row r="475" spans="2:29">
      <c r="B475" s="420"/>
      <c r="C475" s="420"/>
      <c r="D475" s="420"/>
      <c r="E475" s="420"/>
      <c r="F475" s="421"/>
      <c r="G475" s="421"/>
      <c r="H475" s="420"/>
      <c r="I475" s="420"/>
      <c r="J475" s="420"/>
      <c r="K475" s="420"/>
      <c r="L475" s="420"/>
      <c r="M475" s="420"/>
      <c r="N475" s="420"/>
      <c r="O475" s="420"/>
      <c r="P475" s="420"/>
      <c r="Q475" s="420"/>
      <c r="R475" s="420"/>
      <c r="S475" s="420"/>
      <c r="T475" s="420"/>
      <c r="U475" s="420"/>
      <c r="V475" s="420"/>
      <c r="W475" s="420"/>
      <c r="X475" s="420"/>
      <c r="Y475" s="420"/>
      <c r="Z475" s="420"/>
      <c r="AA475" s="420"/>
      <c r="AB475" s="420"/>
      <c r="AC475" s="420"/>
    </row>
    <row r="476" spans="2:29">
      <c r="B476" s="420"/>
      <c r="C476" s="420"/>
      <c r="D476" s="420"/>
      <c r="E476" s="420"/>
      <c r="F476" s="421"/>
      <c r="G476" s="421"/>
      <c r="H476" s="420"/>
      <c r="I476" s="420"/>
      <c r="J476" s="420"/>
      <c r="K476" s="420"/>
      <c r="L476" s="420"/>
      <c r="M476" s="420"/>
      <c r="N476" s="420"/>
      <c r="O476" s="420"/>
      <c r="P476" s="420"/>
      <c r="Q476" s="420"/>
      <c r="R476" s="420"/>
      <c r="S476" s="420"/>
      <c r="T476" s="420"/>
      <c r="U476" s="420"/>
      <c r="V476" s="420"/>
      <c r="W476" s="420"/>
      <c r="X476" s="420"/>
      <c r="Y476" s="420"/>
      <c r="Z476" s="420"/>
      <c r="AA476" s="420"/>
      <c r="AB476" s="420"/>
      <c r="AC476" s="420"/>
    </row>
    <row r="477" spans="2:29">
      <c r="B477" s="420"/>
      <c r="C477" s="420"/>
      <c r="D477" s="420"/>
      <c r="E477" s="420"/>
      <c r="F477" s="421"/>
      <c r="G477" s="421"/>
      <c r="H477" s="420"/>
      <c r="I477" s="420"/>
      <c r="J477" s="420"/>
      <c r="K477" s="420"/>
      <c r="L477" s="420"/>
      <c r="M477" s="420"/>
      <c r="N477" s="420"/>
      <c r="O477" s="420"/>
      <c r="P477" s="420"/>
      <c r="Q477" s="420"/>
      <c r="R477" s="420"/>
      <c r="S477" s="420"/>
      <c r="T477" s="420"/>
      <c r="U477" s="420"/>
      <c r="V477" s="420"/>
      <c r="W477" s="420"/>
      <c r="X477" s="420"/>
      <c r="Y477" s="420"/>
      <c r="Z477" s="420"/>
      <c r="AA477" s="420"/>
      <c r="AB477" s="420"/>
      <c r="AC477" s="420"/>
    </row>
    <row r="478" spans="2:29">
      <c r="B478" s="420"/>
      <c r="C478" s="420"/>
      <c r="D478" s="420"/>
      <c r="E478" s="420"/>
      <c r="F478" s="421"/>
      <c r="G478" s="421"/>
      <c r="H478" s="420"/>
      <c r="I478" s="420"/>
      <c r="J478" s="420"/>
      <c r="K478" s="420"/>
      <c r="L478" s="420"/>
      <c r="M478" s="420"/>
      <c r="N478" s="420"/>
      <c r="O478" s="420"/>
      <c r="P478" s="420"/>
      <c r="Q478" s="420"/>
      <c r="R478" s="420"/>
      <c r="S478" s="420"/>
      <c r="T478" s="420"/>
      <c r="U478" s="420"/>
      <c r="V478" s="420"/>
      <c r="W478" s="420"/>
      <c r="X478" s="420"/>
      <c r="Y478" s="420"/>
      <c r="Z478" s="420"/>
      <c r="AA478" s="420"/>
      <c r="AB478" s="420"/>
      <c r="AC478" s="420"/>
    </row>
    <row r="479" spans="2:29">
      <c r="B479" s="420"/>
      <c r="C479" s="420"/>
      <c r="D479" s="420"/>
      <c r="E479" s="420"/>
      <c r="F479" s="421"/>
      <c r="G479" s="421"/>
      <c r="H479" s="420"/>
      <c r="I479" s="420"/>
      <c r="J479" s="420"/>
      <c r="K479" s="420"/>
      <c r="L479" s="420"/>
      <c r="M479" s="420"/>
      <c r="N479" s="420"/>
      <c r="O479" s="420"/>
      <c r="P479" s="420"/>
      <c r="Q479" s="420"/>
      <c r="R479" s="420"/>
      <c r="S479" s="420"/>
      <c r="T479" s="420"/>
      <c r="U479" s="420"/>
      <c r="V479" s="420"/>
      <c r="W479" s="420"/>
      <c r="X479" s="420"/>
      <c r="Y479" s="420"/>
      <c r="Z479" s="420"/>
      <c r="AA479" s="420"/>
      <c r="AB479" s="420"/>
      <c r="AC479" s="420"/>
    </row>
    <row r="480" spans="2:29">
      <c r="B480" s="420"/>
      <c r="C480" s="420"/>
      <c r="D480" s="420"/>
      <c r="E480" s="420"/>
      <c r="F480" s="421"/>
      <c r="G480" s="421"/>
      <c r="H480" s="420"/>
      <c r="I480" s="420"/>
      <c r="J480" s="420"/>
      <c r="K480" s="420"/>
      <c r="L480" s="420"/>
      <c r="M480" s="420"/>
      <c r="N480" s="420"/>
      <c r="O480" s="420"/>
      <c r="P480" s="420"/>
      <c r="Q480" s="420"/>
      <c r="R480" s="420"/>
      <c r="S480" s="420"/>
      <c r="T480" s="420"/>
      <c r="U480" s="420"/>
      <c r="V480" s="420"/>
      <c r="W480" s="420"/>
      <c r="X480" s="420"/>
      <c r="Y480" s="420"/>
      <c r="Z480" s="420"/>
      <c r="AA480" s="420"/>
      <c r="AB480" s="420"/>
      <c r="AC480" s="420"/>
    </row>
    <row r="481" spans="2:29">
      <c r="B481" s="420"/>
      <c r="C481" s="420"/>
      <c r="D481" s="420"/>
      <c r="E481" s="420"/>
      <c r="F481" s="421"/>
      <c r="G481" s="421"/>
      <c r="H481" s="420"/>
      <c r="I481" s="420"/>
      <c r="J481" s="420"/>
      <c r="K481" s="420"/>
      <c r="L481" s="420"/>
      <c r="M481" s="420"/>
      <c r="N481" s="420"/>
      <c r="O481" s="420"/>
      <c r="P481" s="420"/>
      <c r="Q481" s="420"/>
      <c r="R481" s="420"/>
      <c r="S481" s="420"/>
      <c r="T481" s="420"/>
      <c r="U481" s="420"/>
      <c r="V481" s="420"/>
      <c r="W481" s="420"/>
      <c r="X481" s="420"/>
      <c r="Y481" s="420"/>
      <c r="Z481" s="420"/>
      <c r="AA481" s="420"/>
      <c r="AB481" s="420"/>
      <c r="AC481" s="420"/>
    </row>
    <row r="482" spans="2:29">
      <c r="B482" s="420"/>
      <c r="C482" s="420"/>
      <c r="D482" s="420"/>
      <c r="E482" s="420"/>
      <c r="F482" s="421"/>
      <c r="G482" s="421"/>
      <c r="H482" s="420"/>
      <c r="I482" s="420"/>
      <c r="J482" s="420"/>
      <c r="K482" s="420"/>
      <c r="L482" s="420"/>
      <c r="M482" s="420"/>
      <c r="N482" s="420"/>
      <c r="O482" s="420"/>
      <c r="P482" s="420"/>
      <c r="Q482" s="420"/>
      <c r="R482" s="420"/>
      <c r="S482" s="420"/>
      <c r="T482" s="420"/>
      <c r="U482" s="420"/>
      <c r="V482" s="420"/>
      <c r="W482" s="420"/>
      <c r="X482" s="420"/>
      <c r="Y482" s="420"/>
      <c r="Z482" s="420"/>
      <c r="AA482" s="420"/>
      <c r="AB482" s="420"/>
      <c r="AC482" s="420"/>
    </row>
    <row r="483" spans="2:29">
      <c r="B483" s="420"/>
      <c r="C483" s="420"/>
      <c r="D483" s="420"/>
      <c r="E483" s="420"/>
      <c r="F483" s="421"/>
      <c r="G483" s="421"/>
      <c r="H483" s="420"/>
      <c r="I483" s="420"/>
      <c r="J483" s="420"/>
      <c r="K483" s="420"/>
      <c r="L483" s="420"/>
      <c r="M483" s="420"/>
      <c r="N483" s="420"/>
      <c r="O483" s="420"/>
      <c r="P483" s="420"/>
      <c r="Q483" s="420"/>
      <c r="R483" s="420"/>
      <c r="S483" s="420"/>
      <c r="T483" s="420"/>
      <c r="U483" s="420"/>
      <c r="V483" s="420"/>
      <c r="W483" s="420"/>
      <c r="X483" s="420"/>
      <c r="Y483" s="420"/>
      <c r="Z483" s="420"/>
      <c r="AA483" s="420"/>
      <c r="AB483" s="420"/>
      <c r="AC483" s="420"/>
    </row>
    <row r="484" spans="2:29">
      <c r="B484" s="420"/>
      <c r="C484" s="420"/>
      <c r="D484" s="420"/>
      <c r="E484" s="420"/>
      <c r="F484" s="421"/>
      <c r="G484" s="421"/>
      <c r="H484" s="420"/>
      <c r="I484" s="420"/>
      <c r="J484" s="420"/>
      <c r="K484" s="420"/>
      <c r="L484" s="420"/>
      <c r="M484" s="420"/>
      <c r="N484" s="420"/>
      <c r="O484" s="420"/>
      <c r="P484" s="420"/>
      <c r="Q484" s="420"/>
      <c r="R484" s="420"/>
      <c r="S484" s="420"/>
      <c r="T484" s="420"/>
      <c r="U484" s="420"/>
      <c r="V484" s="420"/>
      <c r="W484" s="420"/>
      <c r="X484" s="420"/>
      <c r="Y484" s="420"/>
      <c r="Z484" s="420"/>
      <c r="AA484" s="420"/>
      <c r="AB484" s="420"/>
      <c r="AC484" s="420"/>
    </row>
    <row r="485" spans="2:29">
      <c r="B485" s="420"/>
      <c r="C485" s="420"/>
      <c r="D485" s="420"/>
      <c r="E485" s="420"/>
      <c r="F485" s="421"/>
      <c r="G485" s="421"/>
      <c r="H485" s="420"/>
      <c r="I485" s="420"/>
      <c r="J485" s="420"/>
      <c r="K485" s="420"/>
      <c r="L485" s="420"/>
      <c r="M485" s="420"/>
      <c r="N485" s="420"/>
      <c r="O485" s="420"/>
      <c r="P485" s="420"/>
      <c r="Q485" s="420"/>
      <c r="R485" s="420"/>
      <c r="S485" s="420"/>
      <c r="T485" s="420"/>
      <c r="U485" s="420"/>
      <c r="V485" s="420"/>
      <c r="W485" s="420"/>
      <c r="X485" s="420"/>
      <c r="Y485" s="420"/>
      <c r="Z485" s="420"/>
      <c r="AA485" s="420"/>
      <c r="AB485" s="420"/>
      <c r="AC485" s="420"/>
    </row>
    <row r="486" spans="2:29">
      <c r="B486" s="420"/>
      <c r="C486" s="420"/>
      <c r="D486" s="420"/>
      <c r="E486" s="420"/>
      <c r="F486" s="421"/>
      <c r="G486" s="421"/>
      <c r="H486" s="420"/>
      <c r="I486" s="420"/>
      <c r="J486" s="420"/>
      <c r="K486" s="420"/>
      <c r="L486" s="420"/>
      <c r="M486" s="420"/>
      <c r="N486" s="420"/>
      <c r="O486" s="420"/>
      <c r="P486" s="420"/>
      <c r="Q486" s="420"/>
      <c r="R486" s="420"/>
      <c r="S486" s="420"/>
      <c r="T486" s="420"/>
      <c r="U486" s="420"/>
      <c r="V486" s="420"/>
      <c r="W486" s="420"/>
      <c r="X486" s="420"/>
      <c r="Y486" s="420"/>
      <c r="Z486" s="420"/>
      <c r="AA486" s="420"/>
      <c r="AB486" s="420"/>
      <c r="AC486" s="420"/>
    </row>
    <row r="487" spans="2:29">
      <c r="B487" s="420"/>
      <c r="C487" s="420"/>
      <c r="D487" s="420"/>
      <c r="E487" s="420"/>
      <c r="F487" s="421"/>
      <c r="G487" s="421"/>
      <c r="H487" s="420"/>
      <c r="I487" s="420"/>
      <c r="J487" s="420"/>
      <c r="K487" s="420"/>
      <c r="L487" s="420"/>
      <c r="M487" s="420"/>
      <c r="N487" s="420"/>
      <c r="O487" s="420"/>
      <c r="P487" s="420"/>
      <c r="Q487" s="420"/>
      <c r="R487" s="420"/>
      <c r="S487" s="420"/>
      <c r="T487" s="420"/>
      <c r="U487" s="420"/>
      <c r="V487" s="420"/>
      <c r="W487" s="420"/>
      <c r="X487" s="420"/>
      <c r="Y487" s="420"/>
      <c r="Z487" s="420"/>
      <c r="AA487" s="420"/>
      <c r="AB487" s="420"/>
      <c r="AC487" s="420"/>
    </row>
    <row r="488" spans="2:29">
      <c r="B488" s="420"/>
      <c r="C488" s="420"/>
      <c r="D488" s="420"/>
      <c r="E488" s="420"/>
      <c r="F488" s="421"/>
      <c r="G488" s="421"/>
      <c r="H488" s="420"/>
      <c r="I488" s="420"/>
      <c r="J488" s="420"/>
      <c r="K488" s="420"/>
      <c r="L488" s="420"/>
      <c r="M488" s="420"/>
      <c r="N488" s="420"/>
      <c r="O488" s="420"/>
      <c r="P488" s="420"/>
      <c r="Q488" s="420"/>
      <c r="R488" s="420"/>
      <c r="S488" s="420"/>
      <c r="T488" s="420"/>
      <c r="U488" s="420"/>
      <c r="V488" s="420"/>
      <c r="W488" s="420"/>
      <c r="X488" s="420"/>
      <c r="Y488" s="420"/>
      <c r="Z488" s="420"/>
      <c r="AA488" s="420"/>
      <c r="AB488" s="420"/>
      <c r="AC488" s="420"/>
    </row>
    <row r="489" spans="2:29">
      <c r="B489" s="420"/>
      <c r="C489" s="420"/>
      <c r="D489" s="420"/>
      <c r="E489" s="420"/>
      <c r="F489" s="421"/>
      <c r="G489" s="421"/>
      <c r="H489" s="420"/>
      <c r="I489" s="420"/>
      <c r="J489" s="420"/>
      <c r="K489" s="420"/>
      <c r="L489" s="420"/>
      <c r="M489" s="420"/>
      <c r="N489" s="420"/>
      <c r="O489" s="420"/>
      <c r="P489" s="420"/>
      <c r="Q489" s="420"/>
      <c r="R489" s="420"/>
      <c r="S489" s="420"/>
      <c r="T489" s="420"/>
      <c r="U489" s="420"/>
      <c r="V489" s="420"/>
      <c r="W489" s="420"/>
      <c r="X489" s="420"/>
      <c r="Y489" s="420"/>
      <c r="Z489" s="420"/>
      <c r="AA489" s="420"/>
      <c r="AB489" s="420"/>
      <c r="AC489" s="420"/>
    </row>
    <row r="490" spans="2:29">
      <c r="B490" s="420"/>
      <c r="C490" s="420"/>
      <c r="D490" s="420"/>
      <c r="E490" s="420"/>
      <c r="F490" s="421"/>
      <c r="G490" s="421"/>
      <c r="H490" s="420"/>
      <c r="I490" s="420"/>
      <c r="J490" s="420"/>
      <c r="K490" s="420"/>
      <c r="L490" s="420"/>
      <c r="M490" s="420"/>
      <c r="N490" s="420"/>
      <c r="O490" s="420"/>
      <c r="P490" s="420"/>
      <c r="Q490" s="420"/>
      <c r="R490" s="420"/>
      <c r="S490" s="420"/>
      <c r="T490" s="420"/>
      <c r="U490" s="420"/>
      <c r="V490" s="420"/>
      <c r="W490" s="420"/>
      <c r="X490" s="420"/>
      <c r="Y490" s="420"/>
      <c r="Z490" s="420"/>
      <c r="AA490" s="420"/>
      <c r="AB490" s="420"/>
      <c r="AC490" s="420"/>
    </row>
    <row r="491" spans="2:29">
      <c r="B491" s="420"/>
      <c r="C491" s="420"/>
      <c r="D491" s="420"/>
      <c r="E491" s="420"/>
      <c r="F491" s="421"/>
      <c r="G491" s="421"/>
      <c r="H491" s="420"/>
      <c r="I491" s="420"/>
      <c r="J491" s="420"/>
      <c r="K491" s="420"/>
      <c r="L491" s="420"/>
      <c r="M491" s="420"/>
      <c r="N491" s="420"/>
      <c r="O491" s="420"/>
      <c r="P491" s="420"/>
      <c r="Q491" s="420"/>
      <c r="R491" s="420"/>
      <c r="S491" s="420"/>
      <c r="T491" s="420"/>
      <c r="U491" s="420"/>
      <c r="V491" s="420"/>
      <c r="W491" s="420"/>
      <c r="X491" s="420"/>
      <c r="Y491" s="420"/>
      <c r="Z491" s="420"/>
      <c r="AA491" s="420"/>
      <c r="AB491" s="420"/>
      <c r="AC491" s="420"/>
    </row>
    <row r="492" spans="2:29">
      <c r="B492" s="420"/>
      <c r="C492" s="420"/>
      <c r="D492" s="420"/>
      <c r="E492" s="420"/>
      <c r="F492" s="421"/>
      <c r="G492" s="421"/>
      <c r="H492" s="420"/>
      <c r="I492" s="420"/>
      <c r="J492" s="420"/>
      <c r="K492" s="420"/>
      <c r="L492" s="420"/>
      <c r="M492" s="420"/>
      <c r="N492" s="420"/>
      <c r="O492" s="420"/>
      <c r="P492" s="420"/>
      <c r="Q492" s="420"/>
      <c r="R492" s="420"/>
      <c r="S492" s="420"/>
      <c r="T492" s="420"/>
      <c r="U492" s="420"/>
      <c r="V492" s="420"/>
      <c r="W492" s="420"/>
      <c r="X492" s="420"/>
      <c r="Y492" s="420"/>
      <c r="Z492" s="420"/>
      <c r="AA492" s="420"/>
      <c r="AB492" s="420"/>
      <c r="AC492" s="420"/>
    </row>
    <row r="493" spans="2:29">
      <c r="B493" s="420"/>
      <c r="C493" s="420"/>
      <c r="D493" s="420"/>
      <c r="E493" s="420"/>
      <c r="F493" s="421"/>
      <c r="G493" s="421"/>
      <c r="H493" s="420"/>
      <c r="I493" s="420"/>
      <c r="J493" s="420"/>
      <c r="K493" s="420"/>
      <c r="L493" s="420"/>
      <c r="M493" s="420"/>
      <c r="N493" s="420"/>
      <c r="O493" s="420"/>
      <c r="P493" s="420"/>
      <c r="Q493" s="420"/>
      <c r="R493" s="420"/>
      <c r="S493" s="420"/>
      <c r="T493" s="420"/>
      <c r="U493" s="420"/>
      <c r="V493" s="420"/>
      <c r="W493" s="420"/>
      <c r="X493" s="420"/>
      <c r="Y493" s="420"/>
      <c r="Z493" s="420"/>
      <c r="AA493" s="420"/>
      <c r="AB493" s="420"/>
      <c r="AC493" s="420"/>
    </row>
    <row r="494" spans="2:29">
      <c r="B494" s="420"/>
      <c r="C494" s="420"/>
      <c r="D494" s="420"/>
      <c r="E494" s="420"/>
      <c r="F494" s="421"/>
      <c r="G494" s="421"/>
      <c r="H494" s="420"/>
      <c r="I494" s="420"/>
      <c r="J494" s="420"/>
      <c r="K494" s="420"/>
      <c r="L494" s="420"/>
      <c r="M494" s="420"/>
      <c r="N494" s="420"/>
      <c r="O494" s="420"/>
      <c r="P494" s="420"/>
      <c r="Q494" s="420"/>
      <c r="R494" s="420"/>
      <c r="S494" s="420"/>
      <c r="T494" s="420"/>
      <c r="U494" s="420"/>
      <c r="V494" s="420"/>
      <c r="W494" s="420"/>
      <c r="X494" s="420"/>
      <c r="Y494" s="420"/>
      <c r="Z494" s="420"/>
      <c r="AA494" s="420"/>
      <c r="AB494" s="420"/>
      <c r="AC494" s="420"/>
    </row>
    <row r="495" spans="2:29">
      <c r="B495" s="420"/>
      <c r="C495" s="420"/>
      <c r="D495" s="420"/>
      <c r="E495" s="420"/>
      <c r="F495" s="421"/>
      <c r="G495" s="421"/>
      <c r="H495" s="420"/>
      <c r="I495" s="420"/>
      <c r="J495" s="420"/>
      <c r="K495" s="420"/>
      <c r="L495" s="420"/>
      <c r="M495" s="420"/>
      <c r="N495" s="420"/>
      <c r="O495" s="420"/>
      <c r="P495" s="420"/>
      <c r="Q495" s="420"/>
      <c r="R495" s="420"/>
      <c r="S495" s="420"/>
      <c r="T495" s="420"/>
      <c r="U495" s="420"/>
      <c r="V495" s="420"/>
      <c r="W495" s="420"/>
      <c r="X495" s="420"/>
      <c r="Y495" s="420"/>
      <c r="Z495" s="420"/>
      <c r="AA495" s="420"/>
      <c r="AB495" s="420"/>
      <c r="AC495" s="420"/>
    </row>
    <row r="496" spans="2:29">
      <c r="B496" s="420"/>
      <c r="C496" s="420"/>
      <c r="D496" s="420"/>
      <c r="E496" s="420"/>
      <c r="F496" s="421"/>
      <c r="G496" s="421"/>
      <c r="H496" s="420"/>
      <c r="I496" s="420"/>
      <c r="J496" s="420"/>
      <c r="K496" s="420"/>
      <c r="L496" s="420"/>
      <c r="M496" s="420"/>
      <c r="N496" s="420"/>
      <c r="O496" s="420"/>
      <c r="P496" s="420"/>
      <c r="Q496" s="420"/>
      <c r="R496" s="420"/>
      <c r="S496" s="420"/>
      <c r="T496" s="420"/>
      <c r="U496" s="420"/>
      <c r="V496" s="420"/>
      <c r="W496" s="420"/>
      <c r="X496" s="420"/>
      <c r="Y496" s="420"/>
      <c r="Z496" s="420"/>
      <c r="AA496" s="420"/>
      <c r="AB496" s="420"/>
      <c r="AC496" s="420"/>
    </row>
    <row r="497" spans="2:29">
      <c r="B497" s="420"/>
      <c r="C497" s="420"/>
      <c r="D497" s="420"/>
      <c r="E497" s="420"/>
      <c r="F497" s="421"/>
      <c r="G497" s="421"/>
      <c r="H497" s="420"/>
      <c r="I497" s="420"/>
      <c r="J497" s="420"/>
      <c r="K497" s="420"/>
      <c r="L497" s="420"/>
      <c r="M497" s="420"/>
      <c r="N497" s="420"/>
      <c r="O497" s="420"/>
      <c r="P497" s="420"/>
      <c r="Q497" s="420"/>
      <c r="R497" s="420"/>
      <c r="S497" s="420"/>
      <c r="T497" s="420"/>
      <c r="U497" s="420"/>
      <c r="V497" s="420"/>
      <c r="W497" s="420"/>
      <c r="X497" s="420"/>
      <c r="Y497" s="420"/>
      <c r="Z497" s="420"/>
      <c r="AA497" s="420"/>
      <c r="AB497" s="420"/>
      <c r="AC497" s="420"/>
    </row>
    <row r="498" spans="2:29">
      <c r="B498" s="420"/>
      <c r="C498" s="420"/>
      <c r="D498" s="420"/>
      <c r="E498" s="420"/>
      <c r="F498" s="421"/>
      <c r="G498" s="421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  <c r="R498" s="420"/>
      <c r="S498" s="420"/>
      <c r="T498" s="420"/>
      <c r="U498" s="420"/>
      <c r="V498" s="420"/>
      <c r="W498" s="420"/>
      <c r="X498" s="420"/>
      <c r="Y498" s="420"/>
      <c r="Z498" s="420"/>
      <c r="AA498" s="420"/>
      <c r="AB498" s="420"/>
      <c r="AC498" s="420"/>
    </row>
    <row r="499" spans="2:29">
      <c r="B499" s="420"/>
      <c r="C499" s="420"/>
      <c r="D499" s="420"/>
      <c r="E499" s="420"/>
      <c r="F499" s="421"/>
      <c r="G499" s="421"/>
      <c r="H499" s="420"/>
      <c r="I499" s="420"/>
      <c r="J499" s="420"/>
      <c r="K499" s="420"/>
      <c r="L499" s="420"/>
      <c r="M499" s="420"/>
      <c r="N499" s="420"/>
      <c r="O499" s="420"/>
      <c r="P499" s="420"/>
      <c r="Q499" s="420"/>
      <c r="R499" s="420"/>
      <c r="S499" s="420"/>
      <c r="T499" s="420"/>
      <c r="U499" s="420"/>
      <c r="V499" s="420"/>
      <c r="W499" s="420"/>
      <c r="X499" s="420"/>
      <c r="Y499" s="420"/>
      <c r="Z499" s="420"/>
      <c r="AA499" s="420"/>
      <c r="AB499" s="420"/>
      <c r="AC499" s="420"/>
    </row>
    <row r="500" spans="2:29">
      <c r="B500" s="420"/>
      <c r="C500" s="420"/>
      <c r="D500" s="420"/>
      <c r="E500" s="420"/>
      <c r="F500" s="421"/>
      <c r="G500" s="421"/>
      <c r="H500" s="420"/>
      <c r="I500" s="420"/>
      <c r="J500" s="420"/>
      <c r="K500" s="420"/>
      <c r="L500" s="420"/>
      <c r="M500" s="420"/>
      <c r="N500" s="420"/>
      <c r="O500" s="420"/>
      <c r="P500" s="420"/>
      <c r="Q500" s="420"/>
      <c r="R500" s="420"/>
      <c r="S500" s="420"/>
      <c r="T500" s="420"/>
      <c r="U500" s="420"/>
      <c r="V500" s="420"/>
      <c r="W500" s="420"/>
      <c r="X500" s="420"/>
      <c r="Y500" s="420"/>
      <c r="Z500" s="420"/>
      <c r="AA500" s="420"/>
      <c r="AB500" s="420"/>
      <c r="AC500" s="420"/>
    </row>
    <row r="501" spans="2:29">
      <c r="B501" s="420"/>
      <c r="C501" s="420"/>
      <c r="D501" s="420"/>
      <c r="E501" s="420"/>
      <c r="F501" s="421"/>
      <c r="G501" s="421"/>
      <c r="H501" s="420"/>
      <c r="I501" s="420"/>
      <c r="J501" s="420"/>
      <c r="K501" s="420"/>
      <c r="L501" s="420"/>
      <c r="M501" s="420"/>
      <c r="N501" s="420"/>
      <c r="O501" s="420"/>
      <c r="P501" s="420"/>
      <c r="Q501" s="420"/>
      <c r="R501" s="420"/>
      <c r="S501" s="420"/>
      <c r="T501" s="420"/>
      <c r="U501" s="420"/>
      <c r="V501" s="420"/>
      <c r="W501" s="420"/>
      <c r="X501" s="420"/>
      <c r="Y501" s="420"/>
      <c r="Z501" s="420"/>
      <c r="AA501" s="420"/>
      <c r="AB501" s="420"/>
      <c r="AC501" s="420"/>
    </row>
    <row r="502" spans="2:29">
      <c r="B502" s="420"/>
      <c r="C502" s="420"/>
      <c r="D502" s="420"/>
      <c r="E502" s="420"/>
      <c r="F502" s="421"/>
      <c r="G502" s="421"/>
      <c r="H502" s="420"/>
      <c r="I502" s="420"/>
      <c r="J502" s="420"/>
      <c r="K502" s="420"/>
      <c r="L502" s="420"/>
      <c r="M502" s="420"/>
      <c r="N502" s="420"/>
      <c r="O502" s="420"/>
      <c r="P502" s="420"/>
      <c r="Q502" s="420"/>
      <c r="R502" s="420"/>
      <c r="S502" s="420"/>
      <c r="T502" s="420"/>
      <c r="U502" s="420"/>
      <c r="V502" s="420"/>
      <c r="W502" s="420"/>
      <c r="X502" s="420"/>
      <c r="Y502" s="420"/>
      <c r="Z502" s="420"/>
      <c r="AA502" s="420"/>
      <c r="AB502" s="420"/>
      <c r="AC502" s="420"/>
    </row>
    <row r="503" spans="2:29">
      <c r="B503" s="420"/>
      <c r="C503" s="420"/>
      <c r="D503" s="420"/>
      <c r="E503" s="420"/>
      <c r="F503" s="421"/>
      <c r="G503" s="421"/>
      <c r="H503" s="420"/>
      <c r="I503" s="420"/>
      <c r="J503" s="420"/>
      <c r="K503" s="420"/>
      <c r="L503" s="420"/>
      <c r="M503" s="420"/>
      <c r="N503" s="420"/>
      <c r="O503" s="420"/>
      <c r="P503" s="420"/>
      <c r="Q503" s="420"/>
      <c r="R503" s="420"/>
      <c r="S503" s="420"/>
      <c r="T503" s="420"/>
      <c r="U503" s="420"/>
      <c r="V503" s="420"/>
      <c r="W503" s="420"/>
      <c r="X503" s="420"/>
      <c r="Y503" s="420"/>
      <c r="Z503" s="420"/>
      <c r="AA503" s="420"/>
      <c r="AB503" s="420"/>
      <c r="AC503" s="420"/>
    </row>
    <row r="504" spans="2:29">
      <c r="B504" s="420"/>
      <c r="C504" s="420"/>
      <c r="D504" s="420"/>
      <c r="E504" s="420"/>
      <c r="F504" s="421"/>
      <c r="G504" s="421"/>
      <c r="H504" s="420"/>
      <c r="I504" s="420"/>
      <c r="J504" s="420"/>
      <c r="K504" s="420"/>
      <c r="L504" s="420"/>
      <c r="M504" s="420"/>
      <c r="N504" s="420"/>
      <c r="O504" s="420"/>
      <c r="P504" s="420"/>
      <c r="Q504" s="420"/>
      <c r="R504" s="420"/>
      <c r="S504" s="420"/>
      <c r="T504" s="420"/>
      <c r="U504" s="420"/>
      <c r="V504" s="420"/>
      <c r="W504" s="420"/>
      <c r="X504" s="420"/>
      <c r="Y504" s="420"/>
      <c r="Z504" s="420"/>
      <c r="AA504" s="420"/>
      <c r="AB504" s="420"/>
      <c r="AC504" s="420"/>
    </row>
    <row r="505" spans="2:29">
      <c r="B505" s="420"/>
      <c r="C505" s="420"/>
      <c r="D505" s="420"/>
      <c r="E505" s="420"/>
      <c r="F505" s="421"/>
      <c r="G505" s="421"/>
      <c r="H505" s="420"/>
      <c r="I505" s="420"/>
      <c r="J505" s="420"/>
      <c r="K505" s="420"/>
      <c r="L505" s="420"/>
      <c r="M505" s="420"/>
      <c r="N505" s="420"/>
      <c r="O505" s="420"/>
      <c r="P505" s="420"/>
      <c r="Q505" s="420"/>
      <c r="R505" s="420"/>
      <c r="S505" s="420"/>
      <c r="T505" s="420"/>
      <c r="U505" s="420"/>
      <c r="V505" s="420"/>
      <c r="W505" s="420"/>
      <c r="X505" s="420"/>
      <c r="Y505" s="420"/>
      <c r="Z505" s="420"/>
      <c r="AA505" s="420"/>
      <c r="AB505" s="420"/>
      <c r="AC505" s="420"/>
    </row>
    <row r="506" spans="2:29">
      <c r="B506" s="420"/>
      <c r="C506" s="420"/>
      <c r="D506" s="420"/>
      <c r="E506" s="420"/>
      <c r="F506" s="421"/>
      <c r="G506" s="421"/>
      <c r="H506" s="420"/>
      <c r="I506" s="420"/>
      <c r="J506" s="420"/>
      <c r="K506" s="420"/>
      <c r="L506" s="420"/>
      <c r="M506" s="420"/>
      <c r="N506" s="420"/>
      <c r="O506" s="420"/>
      <c r="P506" s="420"/>
      <c r="Q506" s="420"/>
      <c r="R506" s="420"/>
      <c r="S506" s="420"/>
      <c r="T506" s="420"/>
      <c r="U506" s="420"/>
      <c r="V506" s="420"/>
      <c r="W506" s="420"/>
      <c r="X506" s="420"/>
      <c r="Y506" s="420"/>
      <c r="Z506" s="420"/>
      <c r="AA506" s="420"/>
      <c r="AB506" s="420"/>
      <c r="AC506" s="420"/>
    </row>
    <row r="507" spans="2:29">
      <c r="B507" s="420"/>
      <c r="C507" s="420"/>
      <c r="D507" s="420"/>
      <c r="E507" s="420"/>
      <c r="F507" s="421"/>
      <c r="G507" s="421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  <c r="R507" s="420"/>
      <c r="S507" s="420"/>
      <c r="T507" s="420"/>
      <c r="U507" s="420"/>
      <c r="V507" s="420"/>
      <c r="W507" s="420"/>
      <c r="X507" s="420"/>
      <c r="Y507" s="420"/>
      <c r="Z507" s="420"/>
      <c r="AA507" s="420"/>
      <c r="AB507" s="420"/>
      <c r="AC507" s="420"/>
    </row>
    <row r="508" spans="2:29">
      <c r="B508" s="420"/>
      <c r="C508" s="420"/>
      <c r="D508" s="420"/>
      <c r="E508" s="420"/>
      <c r="F508" s="421"/>
      <c r="G508" s="421"/>
      <c r="H508" s="420"/>
      <c r="I508" s="420"/>
      <c r="J508" s="420"/>
      <c r="K508" s="420"/>
      <c r="L508" s="420"/>
      <c r="M508" s="420"/>
      <c r="N508" s="420"/>
      <c r="O508" s="420"/>
      <c r="P508" s="420"/>
      <c r="Q508" s="420"/>
      <c r="R508" s="420"/>
      <c r="S508" s="420"/>
      <c r="T508" s="420"/>
      <c r="U508" s="420"/>
      <c r="V508" s="420"/>
      <c r="W508" s="420"/>
      <c r="X508" s="420"/>
      <c r="Y508" s="420"/>
      <c r="Z508" s="420"/>
      <c r="AA508" s="420"/>
      <c r="AB508" s="420"/>
      <c r="AC508" s="420"/>
    </row>
    <row r="509" spans="2:29">
      <c r="B509" s="420"/>
      <c r="C509" s="420"/>
      <c r="D509" s="420"/>
      <c r="E509" s="420"/>
      <c r="F509" s="421"/>
      <c r="G509" s="421"/>
      <c r="H509" s="420"/>
      <c r="I509" s="420"/>
      <c r="J509" s="420"/>
      <c r="K509" s="420"/>
      <c r="L509" s="420"/>
      <c r="M509" s="420"/>
      <c r="N509" s="420"/>
      <c r="O509" s="420"/>
      <c r="P509" s="420"/>
      <c r="Q509" s="420"/>
      <c r="R509" s="420"/>
      <c r="S509" s="420"/>
      <c r="T509" s="420"/>
      <c r="U509" s="420"/>
      <c r="V509" s="420"/>
      <c r="W509" s="420"/>
      <c r="X509" s="420"/>
      <c r="Y509" s="420"/>
      <c r="Z509" s="420"/>
      <c r="AA509" s="420"/>
      <c r="AB509" s="420"/>
      <c r="AC509" s="420"/>
    </row>
    <row r="510" spans="2:29">
      <c r="B510" s="420"/>
      <c r="C510" s="420"/>
      <c r="D510" s="420"/>
      <c r="E510" s="420"/>
      <c r="F510" s="421"/>
      <c r="G510" s="421"/>
      <c r="H510" s="420"/>
      <c r="I510" s="420"/>
      <c r="J510" s="420"/>
      <c r="K510" s="420"/>
      <c r="L510" s="420"/>
      <c r="M510" s="420"/>
      <c r="N510" s="420"/>
      <c r="O510" s="420"/>
      <c r="P510" s="420"/>
      <c r="Q510" s="420"/>
      <c r="R510" s="420"/>
      <c r="S510" s="420"/>
      <c r="T510" s="420"/>
      <c r="U510" s="420"/>
      <c r="V510" s="420"/>
      <c r="W510" s="420"/>
      <c r="X510" s="420"/>
      <c r="Y510" s="420"/>
      <c r="Z510" s="420"/>
      <c r="AA510" s="420"/>
      <c r="AB510" s="420"/>
      <c r="AC510" s="420"/>
    </row>
    <row r="511" spans="2:29">
      <c r="B511" s="420"/>
      <c r="C511" s="420"/>
      <c r="D511" s="420"/>
      <c r="E511" s="420"/>
      <c r="F511" s="421"/>
      <c r="G511" s="421"/>
      <c r="H511" s="420"/>
      <c r="I511" s="420"/>
      <c r="J511" s="420"/>
      <c r="K511" s="420"/>
      <c r="L511" s="420"/>
      <c r="M511" s="420"/>
      <c r="N511" s="420"/>
      <c r="O511" s="420"/>
      <c r="P511" s="420"/>
      <c r="Q511" s="420"/>
      <c r="R511" s="420"/>
      <c r="S511" s="420"/>
      <c r="T511" s="420"/>
      <c r="U511" s="420"/>
      <c r="V511" s="420"/>
      <c r="W511" s="420"/>
      <c r="X511" s="420"/>
      <c r="Y511" s="420"/>
      <c r="Z511" s="420"/>
      <c r="AA511" s="420"/>
      <c r="AB511" s="420"/>
      <c r="AC511" s="420"/>
    </row>
    <row r="512" spans="2:29">
      <c r="B512" s="420"/>
      <c r="C512" s="420"/>
      <c r="D512" s="420"/>
      <c r="E512" s="420"/>
      <c r="F512" s="421"/>
      <c r="G512" s="421"/>
      <c r="H512" s="420"/>
      <c r="I512" s="420"/>
      <c r="J512" s="420"/>
      <c r="K512" s="420"/>
      <c r="L512" s="420"/>
      <c r="M512" s="420"/>
      <c r="N512" s="420"/>
      <c r="O512" s="420"/>
      <c r="P512" s="420"/>
      <c r="Q512" s="420"/>
      <c r="R512" s="420"/>
      <c r="S512" s="420"/>
      <c r="T512" s="420"/>
      <c r="U512" s="420"/>
      <c r="V512" s="420"/>
      <c r="W512" s="420"/>
      <c r="X512" s="420"/>
      <c r="Y512" s="420"/>
      <c r="Z512" s="420"/>
      <c r="AA512" s="420"/>
      <c r="AB512" s="420"/>
      <c r="AC512" s="420"/>
    </row>
    <row r="513" spans="2:29">
      <c r="B513" s="420"/>
      <c r="C513" s="420"/>
      <c r="D513" s="420"/>
      <c r="E513" s="420"/>
      <c r="F513" s="421"/>
      <c r="G513" s="421"/>
      <c r="H513" s="420"/>
      <c r="I513" s="420"/>
      <c r="J513" s="420"/>
      <c r="K513" s="420"/>
      <c r="L513" s="420"/>
      <c r="M513" s="420"/>
      <c r="N513" s="420"/>
      <c r="O513" s="420"/>
      <c r="P513" s="420"/>
      <c r="Q513" s="420"/>
      <c r="R513" s="420"/>
      <c r="S513" s="420"/>
      <c r="T513" s="420"/>
      <c r="U513" s="420"/>
      <c r="V513" s="420"/>
      <c r="W513" s="420"/>
      <c r="X513" s="420"/>
      <c r="Y513" s="420"/>
      <c r="Z513" s="420"/>
      <c r="AA513" s="420"/>
      <c r="AB513" s="420"/>
      <c r="AC513" s="420"/>
    </row>
    <row r="514" spans="2:29">
      <c r="B514" s="420"/>
      <c r="C514" s="420"/>
      <c r="D514" s="420"/>
      <c r="E514" s="420"/>
      <c r="F514" s="421"/>
      <c r="G514" s="421"/>
      <c r="H514" s="420"/>
      <c r="I514" s="420"/>
      <c r="J514" s="420"/>
      <c r="K514" s="420"/>
      <c r="L514" s="420"/>
      <c r="M514" s="420"/>
      <c r="N514" s="420"/>
      <c r="O514" s="420"/>
      <c r="P514" s="420"/>
      <c r="Q514" s="420"/>
      <c r="R514" s="420"/>
      <c r="S514" s="420"/>
      <c r="T514" s="420"/>
      <c r="U514" s="420"/>
      <c r="V514" s="420"/>
      <c r="W514" s="420"/>
      <c r="X514" s="420"/>
      <c r="Y514" s="420"/>
      <c r="Z514" s="420"/>
      <c r="AA514" s="420"/>
      <c r="AB514" s="420"/>
      <c r="AC514" s="420"/>
    </row>
    <row r="515" spans="2:29">
      <c r="B515" s="420"/>
      <c r="C515" s="420"/>
      <c r="D515" s="420"/>
      <c r="E515" s="420"/>
      <c r="F515" s="421"/>
      <c r="G515" s="421"/>
      <c r="H515" s="420"/>
      <c r="I515" s="420"/>
      <c r="J515" s="420"/>
      <c r="K515" s="420"/>
      <c r="L515" s="420"/>
      <c r="M515" s="420"/>
      <c r="N515" s="420"/>
      <c r="O515" s="420"/>
      <c r="P515" s="420"/>
      <c r="Q515" s="420"/>
      <c r="R515" s="420"/>
      <c r="S515" s="420"/>
      <c r="T515" s="420"/>
      <c r="U515" s="420"/>
      <c r="V515" s="420"/>
      <c r="W515" s="420"/>
      <c r="X515" s="420"/>
      <c r="Y515" s="420"/>
      <c r="Z515" s="420"/>
      <c r="AA515" s="420"/>
      <c r="AB515" s="420"/>
      <c r="AC515" s="420"/>
    </row>
    <row r="516" spans="2:29">
      <c r="B516" s="420"/>
      <c r="C516" s="420"/>
      <c r="D516" s="420"/>
      <c r="E516" s="420"/>
      <c r="F516" s="421"/>
      <c r="G516" s="421"/>
      <c r="H516" s="420"/>
      <c r="I516" s="420"/>
      <c r="J516" s="420"/>
      <c r="K516" s="420"/>
      <c r="L516" s="420"/>
      <c r="M516" s="420"/>
      <c r="N516" s="420"/>
      <c r="O516" s="420"/>
      <c r="P516" s="420"/>
      <c r="Q516" s="420"/>
      <c r="R516" s="420"/>
      <c r="S516" s="420"/>
      <c r="T516" s="420"/>
      <c r="U516" s="420"/>
      <c r="V516" s="420"/>
      <c r="W516" s="420"/>
      <c r="X516" s="420"/>
      <c r="Y516" s="420"/>
      <c r="Z516" s="420"/>
      <c r="AA516" s="420"/>
      <c r="AB516" s="420"/>
      <c r="AC516" s="420"/>
    </row>
    <row r="517" spans="2:29">
      <c r="B517" s="420"/>
      <c r="C517" s="420"/>
      <c r="D517" s="420"/>
      <c r="E517" s="420"/>
      <c r="F517" s="421"/>
      <c r="G517" s="421"/>
      <c r="H517" s="420"/>
      <c r="I517" s="420"/>
      <c r="J517" s="420"/>
      <c r="K517" s="420"/>
      <c r="L517" s="420"/>
      <c r="M517" s="420"/>
      <c r="N517" s="420"/>
      <c r="O517" s="420"/>
      <c r="P517" s="420"/>
      <c r="Q517" s="420"/>
      <c r="R517" s="420"/>
      <c r="S517" s="420"/>
      <c r="T517" s="420"/>
      <c r="U517" s="420"/>
      <c r="V517" s="420"/>
      <c r="W517" s="420"/>
      <c r="X517" s="420"/>
      <c r="Y517" s="420"/>
      <c r="Z517" s="420"/>
      <c r="AA517" s="420"/>
      <c r="AB517" s="420"/>
      <c r="AC517" s="420"/>
    </row>
    <row r="518" spans="2:29">
      <c r="B518" s="420"/>
      <c r="C518" s="420"/>
      <c r="D518" s="420"/>
      <c r="E518" s="420"/>
      <c r="F518" s="421"/>
      <c r="G518" s="421"/>
      <c r="H518" s="420"/>
      <c r="I518" s="420"/>
      <c r="J518" s="420"/>
      <c r="K518" s="420"/>
      <c r="L518" s="420"/>
      <c r="M518" s="420"/>
      <c r="N518" s="420"/>
      <c r="O518" s="420"/>
      <c r="P518" s="420"/>
      <c r="Q518" s="420"/>
      <c r="R518" s="420"/>
      <c r="S518" s="420"/>
      <c r="T518" s="420"/>
      <c r="U518" s="420"/>
      <c r="V518" s="420"/>
      <c r="W518" s="420"/>
      <c r="X518" s="420"/>
      <c r="Y518" s="420"/>
      <c r="Z518" s="420"/>
      <c r="AA518" s="420"/>
      <c r="AB518" s="420"/>
      <c r="AC518" s="420"/>
    </row>
    <row r="519" spans="2:29">
      <c r="B519" s="420"/>
      <c r="C519" s="420"/>
      <c r="D519" s="420"/>
      <c r="E519" s="420"/>
      <c r="F519" s="421"/>
      <c r="G519" s="421"/>
      <c r="H519" s="420"/>
      <c r="I519" s="420"/>
      <c r="J519" s="420"/>
      <c r="K519" s="420"/>
      <c r="L519" s="420"/>
      <c r="M519" s="420"/>
      <c r="N519" s="420"/>
      <c r="O519" s="420"/>
      <c r="P519" s="420"/>
      <c r="Q519" s="420"/>
      <c r="R519" s="420"/>
      <c r="S519" s="420"/>
      <c r="T519" s="420"/>
      <c r="U519" s="420"/>
      <c r="V519" s="420"/>
      <c r="W519" s="420"/>
      <c r="X519" s="420"/>
      <c r="Y519" s="420"/>
      <c r="Z519" s="420"/>
      <c r="AA519" s="420"/>
      <c r="AB519" s="420"/>
      <c r="AC519" s="420"/>
    </row>
    <row r="520" spans="2:29">
      <c r="B520" s="420"/>
      <c r="C520" s="420"/>
      <c r="D520" s="420"/>
      <c r="E520" s="420"/>
      <c r="F520" s="421"/>
      <c r="G520" s="421"/>
      <c r="H520" s="420"/>
      <c r="I520" s="420"/>
      <c r="J520" s="420"/>
      <c r="K520" s="420"/>
      <c r="L520" s="420"/>
      <c r="M520" s="420"/>
      <c r="N520" s="420"/>
      <c r="O520" s="420"/>
      <c r="P520" s="420"/>
      <c r="Q520" s="420"/>
      <c r="R520" s="420"/>
      <c r="S520" s="420"/>
      <c r="T520" s="420"/>
      <c r="U520" s="420"/>
      <c r="V520" s="420"/>
      <c r="W520" s="420"/>
      <c r="X520" s="420"/>
      <c r="Y520" s="420"/>
      <c r="Z520" s="420"/>
      <c r="AA520" s="420"/>
      <c r="AB520" s="420"/>
      <c r="AC520" s="420"/>
    </row>
    <row r="521" spans="2:29">
      <c r="B521" s="420"/>
      <c r="C521" s="420"/>
      <c r="D521" s="420"/>
      <c r="E521" s="420"/>
      <c r="F521" s="421"/>
      <c r="G521" s="421"/>
      <c r="H521" s="420"/>
      <c r="I521" s="420"/>
      <c r="J521" s="420"/>
      <c r="K521" s="420"/>
      <c r="L521" s="420"/>
      <c r="M521" s="420"/>
      <c r="N521" s="420"/>
      <c r="O521" s="420"/>
      <c r="P521" s="420"/>
      <c r="Q521" s="420"/>
      <c r="R521" s="420"/>
      <c r="S521" s="420"/>
      <c r="T521" s="420"/>
      <c r="U521" s="420"/>
      <c r="V521" s="420"/>
      <c r="W521" s="420"/>
      <c r="X521" s="420"/>
      <c r="Y521" s="420"/>
      <c r="Z521" s="420"/>
      <c r="AA521" s="420"/>
      <c r="AB521" s="420"/>
      <c r="AC521" s="420"/>
    </row>
    <row r="522" spans="2:29">
      <c r="B522" s="420"/>
      <c r="C522" s="420"/>
      <c r="D522" s="420"/>
      <c r="E522" s="420"/>
      <c r="F522" s="421"/>
      <c r="G522" s="421"/>
      <c r="H522" s="420"/>
      <c r="I522" s="420"/>
      <c r="J522" s="420"/>
      <c r="K522" s="420"/>
      <c r="L522" s="420"/>
      <c r="M522" s="420"/>
      <c r="N522" s="420"/>
      <c r="O522" s="420"/>
      <c r="P522" s="420"/>
      <c r="Q522" s="420"/>
      <c r="R522" s="420"/>
      <c r="S522" s="420"/>
      <c r="T522" s="420"/>
      <c r="U522" s="420"/>
      <c r="V522" s="420"/>
      <c r="W522" s="420"/>
      <c r="X522" s="420"/>
      <c r="Y522" s="420"/>
      <c r="Z522" s="420"/>
      <c r="AA522" s="420"/>
      <c r="AB522" s="420"/>
      <c r="AC522" s="420"/>
    </row>
    <row r="523" spans="2:29">
      <c r="B523" s="420"/>
      <c r="C523" s="420"/>
      <c r="D523" s="420"/>
      <c r="E523" s="420"/>
      <c r="F523" s="421"/>
      <c r="G523" s="421"/>
      <c r="H523" s="420"/>
      <c r="I523" s="420"/>
      <c r="J523" s="420"/>
      <c r="K523" s="420"/>
      <c r="L523" s="420"/>
      <c r="M523" s="420"/>
      <c r="N523" s="420"/>
      <c r="O523" s="420"/>
      <c r="P523" s="420"/>
      <c r="Q523" s="420"/>
      <c r="R523" s="420"/>
      <c r="S523" s="420"/>
      <c r="T523" s="420"/>
      <c r="U523" s="420"/>
      <c r="V523" s="420"/>
      <c r="W523" s="420"/>
      <c r="X523" s="420"/>
      <c r="Y523" s="420"/>
      <c r="Z523" s="420"/>
      <c r="AA523" s="420"/>
      <c r="AB523" s="420"/>
      <c r="AC523" s="420"/>
    </row>
    <row r="524" spans="2:29">
      <c r="B524" s="420"/>
      <c r="C524" s="420"/>
      <c r="D524" s="420"/>
      <c r="E524" s="420"/>
      <c r="F524" s="421"/>
      <c r="G524" s="421"/>
      <c r="H524" s="420"/>
      <c r="I524" s="420"/>
      <c r="J524" s="420"/>
      <c r="K524" s="420"/>
      <c r="L524" s="420"/>
      <c r="M524" s="420"/>
      <c r="N524" s="420"/>
      <c r="O524" s="420"/>
      <c r="P524" s="420"/>
      <c r="Q524" s="420"/>
      <c r="R524" s="420"/>
      <c r="S524" s="420"/>
      <c r="T524" s="420"/>
      <c r="U524" s="420"/>
      <c r="V524" s="420"/>
      <c r="W524" s="420"/>
      <c r="X524" s="420"/>
      <c r="Y524" s="420"/>
      <c r="Z524" s="420"/>
      <c r="AA524" s="420"/>
      <c r="AB524" s="420"/>
      <c r="AC524" s="420"/>
    </row>
    <row r="525" spans="2:29">
      <c r="B525" s="420"/>
      <c r="C525" s="420"/>
      <c r="D525" s="420"/>
      <c r="E525" s="420"/>
      <c r="F525" s="421"/>
      <c r="G525" s="421"/>
      <c r="H525" s="420"/>
      <c r="I525" s="420"/>
      <c r="J525" s="420"/>
      <c r="K525" s="420"/>
      <c r="L525" s="420"/>
      <c r="M525" s="420"/>
      <c r="N525" s="420"/>
      <c r="O525" s="420"/>
      <c r="P525" s="420"/>
      <c r="Q525" s="420"/>
      <c r="R525" s="420"/>
      <c r="S525" s="420"/>
      <c r="T525" s="420"/>
      <c r="U525" s="420"/>
      <c r="V525" s="420"/>
      <c r="W525" s="420"/>
      <c r="X525" s="420"/>
      <c r="Y525" s="420"/>
      <c r="Z525" s="420"/>
      <c r="AA525" s="420"/>
      <c r="AB525" s="420"/>
      <c r="AC525" s="420"/>
    </row>
    <row r="526" spans="2:29">
      <c r="B526" s="420"/>
      <c r="C526" s="420"/>
      <c r="D526" s="420"/>
      <c r="E526" s="420"/>
      <c r="F526" s="421"/>
      <c r="G526" s="421"/>
      <c r="H526" s="420"/>
      <c r="I526" s="420"/>
      <c r="J526" s="420"/>
      <c r="K526" s="420"/>
      <c r="L526" s="420"/>
      <c r="M526" s="420"/>
      <c r="N526" s="420"/>
      <c r="O526" s="420"/>
      <c r="P526" s="420"/>
      <c r="Q526" s="420"/>
      <c r="R526" s="420"/>
      <c r="S526" s="420"/>
      <c r="T526" s="420"/>
      <c r="U526" s="420"/>
      <c r="V526" s="420"/>
      <c r="W526" s="420"/>
      <c r="X526" s="420"/>
      <c r="Y526" s="420"/>
      <c r="Z526" s="420"/>
      <c r="AA526" s="420"/>
      <c r="AB526" s="420"/>
      <c r="AC526" s="420"/>
    </row>
    <row r="527" spans="2:29">
      <c r="B527" s="420"/>
      <c r="C527" s="420"/>
      <c r="D527" s="420"/>
      <c r="E527" s="420"/>
      <c r="F527" s="421"/>
      <c r="G527" s="421"/>
      <c r="H527" s="420"/>
      <c r="I527" s="420"/>
      <c r="J527" s="420"/>
      <c r="K527" s="420"/>
      <c r="L527" s="420"/>
      <c r="M527" s="420"/>
      <c r="N527" s="420"/>
      <c r="O527" s="420"/>
      <c r="P527" s="420"/>
      <c r="Q527" s="420"/>
      <c r="R527" s="420"/>
      <c r="S527" s="420"/>
      <c r="T527" s="420"/>
      <c r="U527" s="420"/>
      <c r="V527" s="420"/>
      <c r="W527" s="420"/>
      <c r="X527" s="420"/>
      <c r="Y527" s="420"/>
      <c r="Z527" s="420"/>
      <c r="AA527" s="420"/>
      <c r="AB527" s="420"/>
      <c r="AC527" s="420"/>
    </row>
    <row r="528" spans="2:29">
      <c r="B528" s="420"/>
      <c r="C528" s="420"/>
      <c r="D528" s="420"/>
      <c r="E528" s="420"/>
      <c r="F528" s="421"/>
      <c r="G528" s="421"/>
      <c r="H528" s="420"/>
      <c r="I528" s="420"/>
      <c r="J528" s="420"/>
      <c r="K528" s="420"/>
      <c r="L528" s="420"/>
      <c r="M528" s="420"/>
      <c r="N528" s="420"/>
      <c r="O528" s="420"/>
      <c r="P528" s="420"/>
      <c r="Q528" s="420"/>
      <c r="R528" s="420"/>
      <c r="S528" s="420"/>
      <c r="T528" s="420"/>
      <c r="U528" s="420"/>
      <c r="V528" s="420"/>
      <c r="W528" s="420"/>
      <c r="X528" s="420"/>
      <c r="Y528" s="420"/>
      <c r="Z528" s="420"/>
      <c r="AA528" s="420"/>
      <c r="AB528" s="420"/>
      <c r="AC528" s="420"/>
    </row>
    <row r="529" spans="2:29">
      <c r="B529" s="420"/>
      <c r="C529" s="420"/>
      <c r="D529" s="420"/>
      <c r="E529" s="420"/>
      <c r="F529" s="421"/>
      <c r="G529" s="421"/>
      <c r="H529" s="420"/>
      <c r="I529" s="420"/>
      <c r="J529" s="420"/>
      <c r="K529" s="420"/>
      <c r="L529" s="420"/>
      <c r="M529" s="420"/>
      <c r="N529" s="420"/>
      <c r="O529" s="420"/>
      <c r="P529" s="420"/>
      <c r="Q529" s="420"/>
      <c r="R529" s="420"/>
      <c r="S529" s="420"/>
      <c r="T529" s="420"/>
      <c r="U529" s="420"/>
      <c r="V529" s="420"/>
      <c r="W529" s="420"/>
      <c r="X529" s="420"/>
      <c r="Y529" s="420"/>
      <c r="Z529" s="420"/>
      <c r="AA529" s="420"/>
      <c r="AB529" s="420"/>
      <c r="AC529" s="420"/>
    </row>
    <row r="530" spans="2:29">
      <c r="B530" s="420"/>
      <c r="C530" s="420"/>
      <c r="D530" s="420"/>
      <c r="E530" s="420"/>
      <c r="F530" s="421"/>
      <c r="G530" s="421"/>
      <c r="H530" s="420"/>
      <c r="I530" s="420"/>
      <c r="J530" s="420"/>
      <c r="K530" s="420"/>
      <c r="L530" s="420"/>
      <c r="M530" s="420"/>
      <c r="N530" s="420"/>
      <c r="O530" s="420"/>
      <c r="P530" s="420"/>
      <c r="Q530" s="420"/>
      <c r="R530" s="420"/>
      <c r="S530" s="420"/>
      <c r="T530" s="420"/>
      <c r="U530" s="420"/>
      <c r="V530" s="420"/>
      <c r="W530" s="420"/>
      <c r="X530" s="420"/>
      <c r="Y530" s="420"/>
      <c r="Z530" s="420"/>
      <c r="AA530" s="420"/>
      <c r="AB530" s="420"/>
      <c r="AC530" s="420"/>
    </row>
    <row r="531" spans="2:29">
      <c r="B531" s="420"/>
      <c r="C531" s="420"/>
      <c r="D531" s="420"/>
      <c r="E531" s="420"/>
      <c r="F531" s="421"/>
      <c r="G531" s="421"/>
      <c r="H531" s="420"/>
      <c r="I531" s="420"/>
      <c r="J531" s="420"/>
      <c r="K531" s="420"/>
      <c r="L531" s="420"/>
      <c r="M531" s="420"/>
      <c r="N531" s="420"/>
      <c r="O531" s="420"/>
      <c r="P531" s="420"/>
      <c r="Q531" s="420"/>
      <c r="R531" s="420"/>
      <c r="S531" s="420"/>
      <c r="T531" s="420"/>
      <c r="U531" s="420"/>
      <c r="V531" s="420"/>
      <c r="W531" s="420"/>
      <c r="X531" s="420"/>
      <c r="Y531" s="420"/>
      <c r="Z531" s="420"/>
      <c r="AA531" s="420"/>
      <c r="AB531" s="420"/>
      <c r="AC531" s="420"/>
    </row>
    <row r="532" spans="2:29">
      <c r="B532" s="420"/>
      <c r="C532" s="420"/>
      <c r="D532" s="420"/>
      <c r="E532" s="420"/>
      <c r="F532" s="421"/>
      <c r="G532" s="421"/>
      <c r="H532" s="420"/>
      <c r="I532" s="420"/>
      <c r="J532" s="420"/>
      <c r="K532" s="420"/>
      <c r="L532" s="420"/>
      <c r="M532" s="420"/>
      <c r="N532" s="420"/>
      <c r="O532" s="420"/>
      <c r="P532" s="420"/>
      <c r="Q532" s="420"/>
      <c r="R532" s="420"/>
      <c r="S532" s="420"/>
      <c r="T532" s="420"/>
      <c r="U532" s="420"/>
      <c r="V532" s="420"/>
      <c r="W532" s="420"/>
      <c r="X532" s="420"/>
      <c r="Y532" s="420"/>
      <c r="Z532" s="420"/>
      <c r="AA532" s="420"/>
      <c r="AB532" s="420"/>
      <c r="AC532" s="420"/>
    </row>
    <row r="533" spans="2:29">
      <c r="B533" s="420"/>
      <c r="C533" s="420"/>
      <c r="D533" s="420"/>
      <c r="E533" s="420"/>
      <c r="F533" s="421"/>
      <c r="G533" s="421"/>
      <c r="H533" s="420"/>
      <c r="I533" s="420"/>
      <c r="J533" s="420"/>
      <c r="K533" s="420"/>
      <c r="L533" s="420"/>
      <c r="M533" s="420"/>
      <c r="N533" s="420"/>
      <c r="O533" s="420"/>
      <c r="P533" s="420"/>
      <c r="Q533" s="420"/>
      <c r="R533" s="420"/>
      <c r="S533" s="420"/>
      <c r="T533" s="420"/>
      <c r="U533" s="420"/>
      <c r="V533" s="420"/>
      <c r="W533" s="420"/>
      <c r="X533" s="420"/>
      <c r="Y533" s="420"/>
      <c r="Z533" s="420"/>
      <c r="AA533" s="420"/>
      <c r="AB533" s="420"/>
      <c r="AC533" s="420"/>
    </row>
    <row r="534" spans="2:29">
      <c r="B534" s="420"/>
      <c r="C534" s="420"/>
      <c r="D534" s="420"/>
      <c r="E534" s="420"/>
      <c r="F534" s="421"/>
      <c r="G534" s="421"/>
      <c r="H534" s="420"/>
      <c r="I534" s="420"/>
      <c r="J534" s="420"/>
      <c r="K534" s="420"/>
      <c r="L534" s="420"/>
      <c r="M534" s="420"/>
      <c r="N534" s="420"/>
      <c r="O534" s="420"/>
      <c r="P534" s="420"/>
      <c r="Q534" s="420"/>
      <c r="R534" s="420"/>
      <c r="S534" s="420"/>
      <c r="T534" s="420"/>
      <c r="U534" s="420"/>
      <c r="V534" s="420"/>
      <c r="W534" s="420"/>
      <c r="X534" s="420"/>
      <c r="Y534" s="420"/>
      <c r="Z534" s="420"/>
      <c r="AA534" s="420"/>
      <c r="AB534" s="420"/>
      <c r="AC534" s="420"/>
    </row>
    <row r="535" spans="2:29">
      <c r="B535" s="420"/>
      <c r="C535" s="420"/>
      <c r="D535" s="420"/>
      <c r="E535" s="420"/>
      <c r="F535" s="421"/>
      <c r="G535" s="421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  <c r="R535" s="420"/>
      <c r="S535" s="420"/>
      <c r="T535" s="420"/>
      <c r="U535" s="420"/>
      <c r="V535" s="420"/>
      <c r="W535" s="420"/>
      <c r="X535" s="420"/>
      <c r="Y535" s="420"/>
      <c r="Z535" s="420"/>
      <c r="AA535" s="420"/>
      <c r="AB535" s="420"/>
      <c r="AC535" s="420"/>
    </row>
    <row r="536" spans="2:29">
      <c r="B536" s="420"/>
      <c r="C536" s="420"/>
      <c r="D536" s="420"/>
      <c r="E536" s="420"/>
      <c r="F536" s="421"/>
      <c r="G536" s="421"/>
      <c r="H536" s="420"/>
      <c r="I536" s="420"/>
      <c r="J536" s="420"/>
      <c r="K536" s="420"/>
      <c r="L536" s="420"/>
      <c r="M536" s="420"/>
      <c r="N536" s="420"/>
      <c r="O536" s="420"/>
      <c r="P536" s="420"/>
      <c r="Q536" s="420"/>
      <c r="R536" s="420"/>
      <c r="S536" s="420"/>
      <c r="T536" s="420"/>
      <c r="U536" s="420"/>
      <c r="V536" s="420"/>
      <c r="W536" s="420"/>
      <c r="X536" s="420"/>
      <c r="Y536" s="420"/>
      <c r="Z536" s="420"/>
      <c r="AA536" s="420"/>
      <c r="AB536" s="420"/>
      <c r="AC536" s="420"/>
    </row>
    <row r="537" spans="2:29">
      <c r="B537" s="420"/>
      <c r="C537" s="420"/>
      <c r="D537" s="420"/>
      <c r="E537" s="420"/>
      <c r="F537" s="421"/>
      <c r="G537" s="421"/>
      <c r="H537" s="420"/>
      <c r="I537" s="420"/>
      <c r="J537" s="420"/>
      <c r="K537" s="420"/>
      <c r="L537" s="420"/>
      <c r="M537" s="420"/>
      <c r="N537" s="420"/>
      <c r="O537" s="420"/>
      <c r="P537" s="420"/>
      <c r="Q537" s="420"/>
      <c r="R537" s="420"/>
      <c r="S537" s="420"/>
      <c r="T537" s="420"/>
      <c r="U537" s="420"/>
      <c r="V537" s="420"/>
      <c r="W537" s="420"/>
      <c r="X537" s="420"/>
      <c r="Y537" s="420"/>
      <c r="Z537" s="420"/>
      <c r="AA537" s="420"/>
      <c r="AB537" s="420"/>
      <c r="AC537" s="420"/>
    </row>
    <row r="538" spans="2:29">
      <c r="B538" s="420"/>
      <c r="C538" s="420"/>
      <c r="D538" s="420"/>
      <c r="E538" s="420"/>
      <c r="F538" s="421"/>
      <c r="G538" s="421"/>
      <c r="H538" s="420"/>
      <c r="I538" s="420"/>
      <c r="J538" s="420"/>
      <c r="K538" s="420"/>
      <c r="L538" s="420"/>
      <c r="M538" s="420"/>
      <c r="N538" s="420"/>
      <c r="O538" s="420"/>
      <c r="P538" s="420"/>
      <c r="Q538" s="420"/>
      <c r="R538" s="420"/>
      <c r="S538" s="420"/>
      <c r="T538" s="420"/>
      <c r="U538" s="420"/>
      <c r="V538" s="420"/>
      <c r="W538" s="420"/>
      <c r="X538" s="420"/>
      <c r="Y538" s="420"/>
      <c r="Z538" s="420"/>
      <c r="AA538" s="420"/>
      <c r="AB538" s="420"/>
      <c r="AC538" s="420"/>
    </row>
    <row r="539" spans="2:29">
      <c r="B539" s="420"/>
      <c r="C539" s="420"/>
      <c r="D539" s="420"/>
      <c r="E539" s="420"/>
      <c r="F539" s="421"/>
      <c r="G539" s="421"/>
      <c r="H539" s="420"/>
      <c r="I539" s="420"/>
      <c r="J539" s="420"/>
      <c r="K539" s="420"/>
      <c r="L539" s="420"/>
      <c r="M539" s="420"/>
      <c r="N539" s="420"/>
      <c r="O539" s="420"/>
      <c r="P539" s="420"/>
      <c r="Q539" s="420"/>
      <c r="R539" s="420"/>
      <c r="S539" s="420"/>
      <c r="T539" s="420"/>
      <c r="U539" s="420"/>
      <c r="V539" s="420"/>
      <c r="W539" s="420"/>
      <c r="X539" s="420"/>
      <c r="Y539" s="420"/>
      <c r="Z539" s="420"/>
      <c r="AA539" s="420"/>
      <c r="AB539" s="420"/>
      <c r="AC539" s="420"/>
    </row>
    <row r="540" spans="2:29">
      <c r="B540" s="420"/>
      <c r="C540" s="420"/>
      <c r="D540" s="420"/>
      <c r="E540" s="420"/>
      <c r="F540" s="421"/>
      <c r="G540" s="421"/>
      <c r="H540" s="420"/>
      <c r="I540" s="420"/>
      <c r="J540" s="420"/>
      <c r="K540" s="420"/>
      <c r="L540" s="420"/>
      <c r="M540" s="420"/>
      <c r="N540" s="420"/>
      <c r="O540" s="420"/>
      <c r="P540" s="420"/>
      <c r="Q540" s="420"/>
      <c r="R540" s="420"/>
      <c r="S540" s="420"/>
      <c r="T540" s="420"/>
      <c r="U540" s="420"/>
      <c r="V540" s="420"/>
      <c r="W540" s="420"/>
      <c r="X540" s="420"/>
      <c r="Y540" s="420"/>
      <c r="Z540" s="420"/>
      <c r="AA540" s="420"/>
      <c r="AB540" s="420"/>
      <c r="AC540" s="420"/>
    </row>
    <row r="541" spans="2:29">
      <c r="B541" s="420"/>
      <c r="C541" s="420"/>
      <c r="D541" s="420"/>
      <c r="E541" s="420"/>
      <c r="F541" s="421"/>
      <c r="G541" s="421"/>
      <c r="H541" s="420"/>
      <c r="I541" s="420"/>
      <c r="J541" s="420"/>
      <c r="K541" s="420"/>
      <c r="L541" s="420"/>
      <c r="M541" s="420"/>
      <c r="N541" s="420"/>
      <c r="O541" s="420"/>
      <c r="P541" s="420"/>
      <c r="Q541" s="420"/>
      <c r="R541" s="420"/>
      <c r="S541" s="420"/>
      <c r="T541" s="420"/>
      <c r="U541" s="420"/>
      <c r="V541" s="420"/>
      <c r="W541" s="420"/>
      <c r="X541" s="420"/>
      <c r="Y541" s="420"/>
      <c r="Z541" s="420"/>
      <c r="AA541" s="420"/>
      <c r="AB541" s="420"/>
      <c r="AC541" s="420"/>
    </row>
    <row r="542" spans="2:29">
      <c r="B542" s="420"/>
      <c r="C542" s="420"/>
      <c r="D542" s="420"/>
      <c r="E542" s="420"/>
      <c r="F542" s="421"/>
      <c r="G542" s="421"/>
      <c r="H542" s="420"/>
      <c r="I542" s="420"/>
      <c r="J542" s="420"/>
      <c r="K542" s="420"/>
      <c r="L542" s="420"/>
      <c r="M542" s="420"/>
      <c r="N542" s="420"/>
      <c r="O542" s="420"/>
      <c r="P542" s="420"/>
      <c r="Q542" s="420"/>
      <c r="R542" s="420"/>
      <c r="S542" s="420"/>
      <c r="T542" s="420"/>
      <c r="U542" s="420"/>
      <c r="V542" s="420"/>
      <c r="W542" s="420"/>
      <c r="X542" s="420"/>
      <c r="Y542" s="420"/>
      <c r="Z542" s="420"/>
      <c r="AA542" s="420"/>
      <c r="AB542" s="420"/>
      <c r="AC542" s="420"/>
    </row>
    <row r="543" spans="2:29">
      <c r="B543" s="420"/>
      <c r="C543" s="420"/>
      <c r="D543" s="420"/>
      <c r="E543" s="420"/>
      <c r="F543" s="421"/>
      <c r="G543" s="421"/>
      <c r="H543" s="420"/>
      <c r="I543" s="420"/>
      <c r="J543" s="420"/>
      <c r="K543" s="420"/>
      <c r="L543" s="420"/>
      <c r="M543" s="420"/>
      <c r="N543" s="420"/>
      <c r="O543" s="420"/>
      <c r="P543" s="420"/>
      <c r="Q543" s="420"/>
      <c r="R543" s="420"/>
      <c r="S543" s="420"/>
      <c r="T543" s="420"/>
      <c r="U543" s="420"/>
      <c r="V543" s="420"/>
      <c r="W543" s="420"/>
      <c r="X543" s="420"/>
      <c r="Y543" s="420"/>
      <c r="Z543" s="420"/>
      <c r="AA543" s="420"/>
      <c r="AB543" s="420"/>
      <c r="AC543" s="420"/>
    </row>
    <row r="544" spans="2:29">
      <c r="B544" s="420"/>
      <c r="C544" s="420"/>
      <c r="D544" s="420"/>
      <c r="E544" s="420"/>
      <c r="F544" s="421"/>
      <c r="G544" s="421"/>
      <c r="H544" s="420"/>
      <c r="I544" s="420"/>
      <c r="J544" s="420"/>
      <c r="K544" s="420"/>
      <c r="L544" s="420"/>
      <c r="M544" s="420"/>
      <c r="N544" s="420"/>
      <c r="O544" s="420"/>
      <c r="P544" s="420"/>
      <c r="Q544" s="420"/>
      <c r="R544" s="420"/>
      <c r="S544" s="420"/>
      <c r="T544" s="420"/>
      <c r="U544" s="420"/>
      <c r="V544" s="420"/>
      <c r="W544" s="420"/>
      <c r="X544" s="420"/>
      <c r="Y544" s="420"/>
      <c r="Z544" s="420"/>
      <c r="AA544" s="420"/>
      <c r="AB544" s="420"/>
      <c r="AC544" s="420"/>
    </row>
    <row r="545" spans="2:29">
      <c r="B545" s="420"/>
      <c r="C545" s="420"/>
      <c r="D545" s="420"/>
      <c r="E545" s="420"/>
      <c r="F545" s="421"/>
      <c r="G545" s="421"/>
      <c r="H545" s="420"/>
      <c r="I545" s="420"/>
      <c r="J545" s="420"/>
      <c r="K545" s="420"/>
      <c r="L545" s="420"/>
      <c r="M545" s="420"/>
      <c r="N545" s="420"/>
      <c r="O545" s="420"/>
      <c r="P545" s="420"/>
      <c r="Q545" s="420"/>
      <c r="R545" s="420"/>
      <c r="S545" s="420"/>
      <c r="T545" s="420"/>
      <c r="U545" s="420"/>
      <c r="V545" s="420"/>
      <c r="W545" s="420"/>
      <c r="X545" s="420"/>
      <c r="Y545" s="420"/>
      <c r="Z545" s="420"/>
      <c r="AA545" s="420"/>
      <c r="AB545" s="420"/>
      <c r="AC545" s="420"/>
    </row>
    <row r="546" spans="2:29">
      <c r="B546" s="420"/>
      <c r="C546" s="420"/>
      <c r="D546" s="420"/>
      <c r="E546" s="420"/>
      <c r="F546" s="421"/>
      <c r="G546" s="421"/>
      <c r="H546" s="420"/>
      <c r="I546" s="420"/>
      <c r="J546" s="420"/>
      <c r="K546" s="420"/>
      <c r="L546" s="420"/>
      <c r="M546" s="420"/>
      <c r="N546" s="420"/>
      <c r="O546" s="420"/>
      <c r="P546" s="420"/>
      <c r="Q546" s="420"/>
      <c r="R546" s="420"/>
      <c r="S546" s="420"/>
      <c r="T546" s="420"/>
      <c r="U546" s="420"/>
      <c r="V546" s="420"/>
      <c r="W546" s="420"/>
      <c r="X546" s="420"/>
      <c r="Y546" s="420"/>
      <c r="Z546" s="420"/>
      <c r="AA546" s="420"/>
      <c r="AB546" s="420"/>
      <c r="AC546" s="420"/>
    </row>
    <row r="547" spans="2:29">
      <c r="B547" s="420"/>
      <c r="C547" s="420"/>
      <c r="D547" s="420"/>
      <c r="E547" s="420"/>
      <c r="F547" s="421"/>
      <c r="G547" s="421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  <c r="R547" s="420"/>
      <c r="S547" s="420"/>
      <c r="T547" s="420"/>
      <c r="U547" s="420"/>
      <c r="V547" s="420"/>
      <c r="W547" s="420"/>
      <c r="X547" s="420"/>
      <c r="Y547" s="420"/>
      <c r="Z547" s="420"/>
      <c r="AA547" s="420"/>
      <c r="AB547" s="420"/>
      <c r="AC547" s="420"/>
    </row>
    <row r="548" spans="2:29">
      <c r="B548" s="420"/>
      <c r="C548" s="420"/>
      <c r="D548" s="420"/>
      <c r="E548" s="420"/>
      <c r="F548" s="421"/>
      <c r="G548" s="421"/>
      <c r="H548" s="420"/>
      <c r="I548" s="420"/>
      <c r="J548" s="420"/>
      <c r="K548" s="420"/>
      <c r="L548" s="420"/>
      <c r="M548" s="420"/>
      <c r="N548" s="420"/>
      <c r="O548" s="420"/>
      <c r="P548" s="420"/>
      <c r="Q548" s="420"/>
      <c r="R548" s="420"/>
      <c r="S548" s="420"/>
      <c r="T548" s="420"/>
      <c r="U548" s="420"/>
      <c r="V548" s="420"/>
      <c r="W548" s="420"/>
      <c r="X548" s="420"/>
      <c r="Y548" s="420"/>
      <c r="Z548" s="420"/>
      <c r="AA548" s="420"/>
      <c r="AB548" s="420"/>
      <c r="AC548" s="420"/>
    </row>
    <row r="549" spans="2:29">
      <c r="B549" s="420"/>
      <c r="C549" s="420"/>
      <c r="D549" s="420"/>
      <c r="E549" s="420"/>
      <c r="F549" s="421"/>
      <c r="G549" s="421"/>
      <c r="H549" s="420"/>
      <c r="I549" s="420"/>
      <c r="J549" s="420"/>
      <c r="K549" s="420"/>
      <c r="L549" s="420"/>
      <c r="M549" s="420"/>
      <c r="N549" s="420"/>
      <c r="O549" s="420"/>
      <c r="P549" s="420"/>
      <c r="Q549" s="420"/>
      <c r="R549" s="420"/>
      <c r="S549" s="420"/>
      <c r="T549" s="420"/>
      <c r="U549" s="420"/>
      <c r="V549" s="420"/>
      <c r="W549" s="420"/>
      <c r="X549" s="420"/>
      <c r="Y549" s="420"/>
      <c r="Z549" s="420"/>
      <c r="AA549" s="420"/>
      <c r="AB549" s="420"/>
      <c r="AC549" s="420"/>
    </row>
    <row r="550" spans="2:29">
      <c r="B550" s="420"/>
      <c r="C550" s="420"/>
      <c r="D550" s="420"/>
      <c r="E550" s="420"/>
      <c r="F550" s="421"/>
      <c r="G550" s="421"/>
      <c r="H550" s="420"/>
      <c r="I550" s="420"/>
      <c r="J550" s="420"/>
      <c r="K550" s="420"/>
      <c r="L550" s="420"/>
      <c r="M550" s="420"/>
      <c r="N550" s="420"/>
      <c r="O550" s="420"/>
      <c r="P550" s="420"/>
      <c r="Q550" s="420"/>
      <c r="R550" s="420"/>
      <c r="S550" s="420"/>
      <c r="T550" s="420"/>
      <c r="U550" s="420"/>
      <c r="V550" s="420"/>
      <c r="W550" s="420"/>
      <c r="X550" s="420"/>
      <c r="Y550" s="420"/>
      <c r="Z550" s="420"/>
      <c r="AA550" s="420"/>
      <c r="AB550" s="420"/>
      <c r="AC550" s="420"/>
    </row>
    <row r="551" spans="2:29">
      <c r="B551" s="420"/>
      <c r="C551" s="420"/>
      <c r="D551" s="420"/>
      <c r="E551" s="420"/>
      <c r="F551" s="421"/>
      <c r="G551" s="421"/>
      <c r="H551" s="420"/>
      <c r="I551" s="420"/>
      <c r="J551" s="420"/>
      <c r="K551" s="420"/>
      <c r="L551" s="420"/>
      <c r="M551" s="420"/>
      <c r="N551" s="420"/>
      <c r="O551" s="420"/>
      <c r="P551" s="420"/>
      <c r="Q551" s="420"/>
      <c r="R551" s="420"/>
      <c r="S551" s="420"/>
      <c r="T551" s="420"/>
      <c r="U551" s="420"/>
      <c r="V551" s="420"/>
      <c r="W551" s="420"/>
      <c r="X551" s="420"/>
      <c r="Y551" s="420"/>
      <c r="Z551" s="420"/>
      <c r="AA551" s="420"/>
      <c r="AB551" s="420"/>
      <c r="AC551" s="420"/>
    </row>
    <row r="552" spans="2:29">
      <c r="B552" s="420"/>
      <c r="C552" s="420"/>
      <c r="D552" s="420"/>
      <c r="E552" s="420"/>
      <c r="F552" s="421"/>
      <c r="G552" s="421"/>
      <c r="H552" s="420"/>
      <c r="I552" s="420"/>
      <c r="J552" s="420"/>
      <c r="K552" s="420"/>
      <c r="L552" s="420"/>
      <c r="M552" s="420"/>
      <c r="N552" s="420"/>
      <c r="O552" s="420"/>
      <c r="P552" s="420"/>
      <c r="Q552" s="420"/>
      <c r="R552" s="420"/>
      <c r="S552" s="420"/>
      <c r="T552" s="420"/>
      <c r="U552" s="420"/>
      <c r="V552" s="420"/>
      <c r="W552" s="420"/>
      <c r="X552" s="420"/>
      <c r="Y552" s="420"/>
      <c r="Z552" s="420"/>
      <c r="AA552" s="420"/>
      <c r="AB552" s="420"/>
      <c r="AC552" s="420"/>
    </row>
    <row r="553" spans="2:29">
      <c r="B553" s="420"/>
      <c r="C553" s="420"/>
      <c r="D553" s="420"/>
      <c r="E553" s="420"/>
      <c r="F553" s="421"/>
      <c r="G553" s="421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  <c r="S553" s="420"/>
      <c r="T553" s="420"/>
      <c r="U553" s="420"/>
      <c r="V553" s="420"/>
      <c r="W553" s="420"/>
      <c r="X553" s="420"/>
      <c r="Y553" s="420"/>
      <c r="Z553" s="420"/>
      <c r="AA553" s="420"/>
      <c r="AB553" s="420"/>
      <c r="AC553" s="420"/>
    </row>
    <row r="554" spans="2:29">
      <c r="B554" s="420"/>
      <c r="C554" s="420"/>
      <c r="D554" s="420"/>
      <c r="E554" s="420"/>
      <c r="F554" s="421"/>
      <c r="G554" s="421"/>
      <c r="H554" s="42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</row>
    <row r="555" spans="2:29">
      <c r="B555" s="420"/>
      <c r="C555" s="420"/>
      <c r="D555" s="420"/>
      <c r="E555" s="420"/>
      <c r="F555" s="421"/>
      <c r="G555" s="421"/>
      <c r="H555" s="420"/>
      <c r="I555" s="420"/>
      <c r="J555" s="420"/>
      <c r="K555" s="420"/>
      <c r="L555" s="420"/>
      <c r="M555" s="420"/>
      <c r="N555" s="420"/>
      <c r="O555" s="420"/>
      <c r="P555" s="420"/>
      <c r="Q555" s="420"/>
      <c r="R555" s="420"/>
      <c r="S555" s="420"/>
      <c r="T555" s="420"/>
      <c r="U555" s="420"/>
      <c r="V555" s="420"/>
      <c r="W555" s="420"/>
      <c r="X555" s="420"/>
      <c r="Y555" s="420"/>
      <c r="Z555" s="420"/>
      <c r="AA555" s="420"/>
      <c r="AB555" s="420"/>
      <c r="AC555" s="420"/>
    </row>
    <row r="556" spans="2:29">
      <c r="B556" s="420"/>
      <c r="C556" s="420"/>
      <c r="D556" s="420"/>
      <c r="E556" s="420"/>
      <c r="F556" s="421"/>
      <c r="G556" s="421"/>
      <c r="H556" s="420"/>
      <c r="I556" s="420"/>
      <c r="J556" s="420"/>
      <c r="K556" s="420"/>
      <c r="L556" s="420"/>
      <c r="M556" s="420"/>
      <c r="N556" s="420"/>
      <c r="O556" s="420"/>
      <c r="P556" s="420"/>
      <c r="Q556" s="420"/>
      <c r="R556" s="420"/>
      <c r="S556" s="420"/>
      <c r="T556" s="420"/>
      <c r="U556" s="420"/>
      <c r="V556" s="420"/>
      <c r="W556" s="420"/>
      <c r="X556" s="420"/>
      <c r="Y556" s="420"/>
      <c r="Z556" s="420"/>
      <c r="AA556" s="420"/>
      <c r="AB556" s="420"/>
      <c r="AC556" s="420"/>
    </row>
    <row r="557" spans="2:29">
      <c r="B557" s="420"/>
      <c r="C557" s="420"/>
      <c r="D557" s="420"/>
      <c r="E557" s="420"/>
      <c r="F557" s="421"/>
      <c r="G557" s="421"/>
      <c r="H557" s="420"/>
      <c r="I557" s="420"/>
      <c r="J557" s="420"/>
      <c r="K557" s="420"/>
      <c r="L557" s="420"/>
      <c r="M557" s="420"/>
      <c r="N557" s="420"/>
      <c r="O557" s="420"/>
      <c r="P557" s="420"/>
      <c r="Q557" s="420"/>
      <c r="R557" s="420"/>
      <c r="S557" s="420"/>
      <c r="T557" s="420"/>
      <c r="U557" s="420"/>
      <c r="V557" s="420"/>
      <c r="W557" s="420"/>
      <c r="X557" s="420"/>
      <c r="Y557" s="420"/>
      <c r="Z557" s="420"/>
      <c r="AA557" s="420"/>
      <c r="AB557" s="420"/>
      <c r="AC557" s="420"/>
    </row>
    <row r="558" spans="2:29">
      <c r="B558" s="420"/>
      <c r="C558" s="420"/>
      <c r="D558" s="420"/>
      <c r="E558" s="420"/>
      <c r="F558" s="421"/>
      <c r="G558" s="421"/>
      <c r="H558" s="420"/>
      <c r="I558" s="420"/>
      <c r="J558" s="420"/>
      <c r="K558" s="420"/>
      <c r="L558" s="420"/>
      <c r="M558" s="420"/>
      <c r="N558" s="420"/>
      <c r="O558" s="420"/>
      <c r="P558" s="420"/>
      <c r="Q558" s="420"/>
      <c r="R558" s="420"/>
      <c r="S558" s="420"/>
      <c r="T558" s="420"/>
      <c r="U558" s="420"/>
      <c r="V558" s="420"/>
      <c r="W558" s="420"/>
      <c r="X558" s="420"/>
      <c r="Y558" s="420"/>
      <c r="Z558" s="420"/>
      <c r="AA558" s="420"/>
      <c r="AB558" s="420"/>
      <c r="AC558" s="420"/>
    </row>
    <row r="559" spans="2:29">
      <c r="B559" s="420"/>
      <c r="C559" s="420"/>
      <c r="D559" s="420"/>
      <c r="E559" s="420"/>
      <c r="F559" s="421"/>
      <c r="G559" s="421"/>
      <c r="H559" s="420"/>
      <c r="I559" s="420"/>
      <c r="J559" s="420"/>
      <c r="K559" s="420"/>
      <c r="L559" s="420"/>
      <c r="M559" s="420"/>
      <c r="N559" s="420"/>
      <c r="O559" s="420"/>
      <c r="P559" s="420"/>
      <c r="Q559" s="420"/>
      <c r="R559" s="420"/>
      <c r="S559" s="420"/>
      <c r="T559" s="420"/>
      <c r="U559" s="420"/>
      <c r="V559" s="420"/>
      <c r="W559" s="420"/>
      <c r="X559" s="420"/>
      <c r="Y559" s="420"/>
      <c r="Z559" s="420"/>
      <c r="AA559" s="420"/>
      <c r="AB559" s="420"/>
      <c r="AC559" s="420"/>
    </row>
    <row r="560" spans="2:29">
      <c r="B560" s="420"/>
      <c r="C560" s="420"/>
      <c r="D560" s="420"/>
      <c r="E560" s="420"/>
      <c r="F560" s="421"/>
      <c r="G560" s="421"/>
      <c r="H560" s="420"/>
      <c r="I560" s="420"/>
      <c r="J560" s="420"/>
      <c r="K560" s="420"/>
      <c r="L560" s="420"/>
      <c r="M560" s="420"/>
      <c r="N560" s="420"/>
      <c r="O560" s="420"/>
      <c r="P560" s="420"/>
      <c r="Q560" s="420"/>
      <c r="R560" s="420"/>
      <c r="S560" s="420"/>
      <c r="T560" s="420"/>
      <c r="U560" s="420"/>
      <c r="V560" s="420"/>
      <c r="W560" s="420"/>
      <c r="X560" s="420"/>
      <c r="Y560" s="420"/>
      <c r="Z560" s="420"/>
      <c r="AA560" s="420"/>
      <c r="AB560" s="420"/>
      <c r="AC560" s="420"/>
    </row>
    <row r="561" spans="2:29">
      <c r="B561" s="420"/>
      <c r="C561" s="420"/>
      <c r="D561" s="420"/>
      <c r="E561" s="420"/>
      <c r="F561" s="421"/>
      <c r="G561" s="421"/>
      <c r="H561" s="420"/>
      <c r="I561" s="420"/>
      <c r="J561" s="420"/>
      <c r="K561" s="420"/>
      <c r="L561" s="420"/>
      <c r="M561" s="420"/>
      <c r="N561" s="420"/>
      <c r="O561" s="420"/>
      <c r="P561" s="420"/>
      <c r="Q561" s="420"/>
      <c r="R561" s="420"/>
      <c r="S561" s="420"/>
      <c r="T561" s="420"/>
      <c r="U561" s="420"/>
      <c r="V561" s="420"/>
      <c r="W561" s="420"/>
      <c r="X561" s="420"/>
      <c r="Y561" s="420"/>
      <c r="Z561" s="420"/>
      <c r="AA561" s="420"/>
      <c r="AB561" s="420"/>
      <c r="AC561" s="420"/>
    </row>
    <row r="562" spans="2:29">
      <c r="B562" s="420"/>
      <c r="C562" s="420"/>
      <c r="D562" s="420"/>
      <c r="E562" s="420"/>
      <c r="F562" s="421"/>
      <c r="G562" s="421"/>
      <c r="H562" s="420"/>
      <c r="I562" s="420"/>
      <c r="J562" s="420"/>
      <c r="K562" s="420"/>
      <c r="L562" s="420"/>
      <c r="M562" s="420"/>
      <c r="N562" s="420"/>
      <c r="O562" s="420"/>
      <c r="P562" s="420"/>
      <c r="Q562" s="420"/>
      <c r="R562" s="420"/>
      <c r="S562" s="420"/>
      <c r="T562" s="420"/>
      <c r="U562" s="420"/>
      <c r="V562" s="420"/>
      <c r="W562" s="420"/>
      <c r="X562" s="420"/>
      <c r="Y562" s="420"/>
      <c r="Z562" s="420"/>
      <c r="AA562" s="420"/>
      <c r="AB562" s="420"/>
      <c r="AC562" s="420"/>
    </row>
    <row r="563" spans="2:29">
      <c r="B563" s="420"/>
      <c r="C563" s="420"/>
      <c r="D563" s="420"/>
      <c r="E563" s="420"/>
      <c r="F563" s="421"/>
      <c r="G563" s="421"/>
      <c r="H563" s="420"/>
      <c r="I563" s="420"/>
      <c r="J563" s="420"/>
      <c r="K563" s="420"/>
      <c r="L563" s="420"/>
      <c r="M563" s="420"/>
      <c r="N563" s="420"/>
      <c r="O563" s="420"/>
      <c r="P563" s="420"/>
      <c r="Q563" s="420"/>
      <c r="R563" s="420"/>
      <c r="S563" s="420"/>
      <c r="T563" s="420"/>
      <c r="U563" s="420"/>
      <c r="V563" s="420"/>
      <c r="W563" s="420"/>
      <c r="X563" s="420"/>
      <c r="Y563" s="420"/>
      <c r="Z563" s="420"/>
      <c r="AA563" s="420"/>
      <c r="AB563" s="420"/>
      <c r="AC563" s="420"/>
    </row>
    <row r="564" spans="2:29">
      <c r="B564" s="420"/>
      <c r="C564" s="420"/>
      <c r="D564" s="420"/>
      <c r="E564" s="420"/>
      <c r="F564" s="421"/>
      <c r="G564" s="421"/>
      <c r="H564" s="420"/>
      <c r="I564" s="420"/>
      <c r="J564" s="420"/>
      <c r="K564" s="420"/>
      <c r="L564" s="420"/>
      <c r="M564" s="420"/>
      <c r="N564" s="420"/>
      <c r="O564" s="420"/>
      <c r="P564" s="420"/>
      <c r="Q564" s="420"/>
      <c r="R564" s="420"/>
      <c r="S564" s="420"/>
      <c r="T564" s="420"/>
      <c r="U564" s="420"/>
      <c r="V564" s="420"/>
      <c r="W564" s="420"/>
      <c r="X564" s="420"/>
      <c r="Y564" s="420"/>
      <c r="Z564" s="420"/>
      <c r="AA564" s="420"/>
      <c r="AB564" s="420"/>
      <c r="AC564" s="420"/>
    </row>
    <row r="565" spans="2:29">
      <c r="B565" s="420"/>
      <c r="C565" s="420"/>
      <c r="D565" s="420"/>
      <c r="E565" s="420"/>
      <c r="F565" s="421"/>
      <c r="G565" s="421"/>
      <c r="H565" s="420"/>
      <c r="I565" s="420"/>
      <c r="J565" s="420"/>
      <c r="K565" s="420"/>
      <c r="L565" s="420"/>
      <c r="M565" s="420"/>
      <c r="N565" s="420"/>
      <c r="O565" s="420"/>
      <c r="P565" s="420"/>
      <c r="Q565" s="420"/>
      <c r="R565" s="420"/>
      <c r="S565" s="420"/>
      <c r="T565" s="420"/>
      <c r="U565" s="420"/>
      <c r="V565" s="420"/>
      <c r="W565" s="420"/>
      <c r="X565" s="420"/>
      <c r="Y565" s="420"/>
      <c r="Z565" s="420"/>
      <c r="AA565" s="420"/>
      <c r="AB565" s="420"/>
      <c r="AC565" s="420"/>
    </row>
    <row r="566" spans="2:29">
      <c r="B566" s="420"/>
      <c r="C566" s="420"/>
      <c r="D566" s="420"/>
      <c r="E566" s="420"/>
      <c r="F566" s="421"/>
      <c r="G566" s="421"/>
      <c r="H566" s="420"/>
      <c r="I566" s="420"/>
      <c r="J566" s="420"/>
      <c r="K566" s="420"/>
      <c r="L566" s="420"/>
      <c r="M566" s="420"/>
      <c r="N566" s="420"/>
      <c r="O566" s="420"/>
      <c r="P566" s="420"/>
      <c r="Q566" s="420"/>
      <c r="R566" s="420"/>
      <c r="S566" s="420"/>
      <c r="T566" s="420"/>
      <c r="U566" s="420"/>
      <c r="V566" s="420"/>
      <c r="W566" s="420"/>
      <c r="X566" s="420"/>
      <c r="Y566" s="420"/>
      <c r="Z566" s="420"/>
      <c r="AA566" s="420"/>
      <c r="AB566" s="420"/>
      <c r="AC566" s="420"/>
    </row>
    <row r="567" spans="2:29">
      <c r="B567" s="420"/>
      <c r="C567" s="420"/>
      <c r="D567" s="420"/>
      <c r="E567" s="420"/>
      <c r="F567" s="421"/>
      <c r="G567" s="421"/>
      <c r="H567" s="420"/>
      <c r="I567" s="420"/>
      <c r="J567" s="420"/>
      <c r="K567" s="420"/>
      <c r="L567" s="420"/>
      <c r="M567" s="420"/>
      <c r="N567" s="420"/>
      <c r="O567" s="420"/>
      <c r="P567" s="420"/>
      <c r="Q567" s="420"/>
      <c r="R567" s="420"/>
      <c r="S567" s="420"/>
      <c r="T567" s="420"/>
      <c r="U567" s="420"/>
      <c r="V567" s="420"/>
      <c r="W567" s="420"/>
      <c r="X567" s="420"/>
      <c r="Y567" s="420"/>
      <c r="Z567" s="420"/>
      <c r="AA567" s="420"/>
      <c r="AB567" s="420"/>
      <c r="AC567" s="420"/>
    </row>
    <row r="568" spans="2:29">
      <c r="B568" s="420"/>
      <c r="C568" s="420"/>
      <c r="D568" s="420"/>
      <c r="E568" s="420"/>
      <c r="F568" s="421"/>
      <c r="G568" s="421"/>
      <c r="H568" s="420"/>
      <c r="I568" s="420"/>
      <c r="J568" s="420"/>
      <c r="K568" s="420"/>
      <c r="L568" s="420"/>
      <c r="M568" s="420"/>
      <c r="N568" s="420"/>
      <c r="O568" s="420"/>
      <c r="P568" s="420"/>
      <c r="Q568" s="420"/>
      <c r="R568" s="420"/>
      <c r="S568" s="420"/>
      <c r="T568" s="420"/>
      <c r="U568" s="420"/>
      <c r="V568" s="420"/>
      <c r="W568" s="420"/>
      <c r="X568" s="420"/>
      <c r="Y568" s="420"/>
      <c r="Z568" s="420"/>
      <c r="AA568" s="420"/>
      <c r="AB568" s="420"/>
      <c r="AC568" s="420"/>
    </row>
    <row r="569" spans="2:29">
      <c r="B569" s="420"/>
      <c r="C569" s="420"/>
      <c r="D569" s="420"/>
      <c r="E569" s="420"/>
      <c r="F569" s="421"/>
      <c r="G569" s="421"/>
      <c r="H569" s="420"/>
      <c r="I569" s="420"/>
      <c r="J569" s="420"/>
      <c r="K569" s="420"/>
      <c r="L569" s="420"/>
      <c r="M569" s="420"/>
      <c r="N569" s="420"/>
      <c r="O569" s="420"/>
      <c r="P569" s="420"/>
      <c r="Q569" s="420"/>
      <c r="R569" s="420"/>
      <c r="S569" s="420"/>
      <c r="T569" s="420"/>
      <c r="U569" s="420"/>
      <c r="V569" s="420"/>
      <c r="W569" s="420"/>
      <c r="X569" s="420"/>
      <c r="Y569" s="420"/>
      <c r="Z569" s="420"/>
      <c r="AA569" s="420"/>
      <c r="AB569" s="420"/>
      <c r="AC569" s="420"/>
    </row>
    <row r="570" spans="2:29">
      <c r="B570" s="420"/>
      <c r="C570" s="420"/>
      <c r="D570" s="420"/>
      <c r="E570" s="420"/>
      <c r="F570" s="421"/>
      <c r="G570" s="421"/>
      <c r="H570" s="420"/>
      <c r="I570" s="420"/>
      <c r="J570" s="420"/>
      <c r="K570" s="420"/>
      <c r="L570" s="420"/>
      <c r="M570" s="420"/>
      <c r="N570" s="420"/>
      <c r="O570" s="420"/>
      <c r="P570" s="420"/>
      <c r="Q570" s="420"/>
      <c r="R570" s="420"/>
      <c r="S570" s="420"/>
      <c r="T570" s="420"/>
      <c r="U570" s="420"/>
      <c r="V570" s="420"/>
      <c r="W570" s="420"/>
      <c r="X570" s="420"/>
      <c r="Y570" s="420"/>
      <c r="Z570" s="420"/>
      <c r="AA570" s="420"/>
      <c r="AB570" s="420"/>
      <c r="AC570" s="420"/>
    </row>
    <row r="571" spans="2:29">
      <c r="B571" s="420"/>
      <c r="C571" s="420"/>
      <c r="D571" s="420"/>
      <c r="E571" s="420"/>
      <c r="F571" s="421"/>
      <c r="G571" s="421"/>
      <c r="H571" s="420"/>
      <c r="I571" s="420"/>
      <c r="J571" s="420"/>
      <c r="K571" s="420"/>
      <c r="L571" s="420"/>
      <c r="M571" s="420"/>
      <c r="N571" s="420"/>
      <c r="O571" s="420"/>
      <c r="P571" s="420"/>
      <c r="Q571" s="420"/>
      <c r="R571" s="420"/>
      <c r="S571" s="420"/>
      <c r="T571" s="420"/>
      <c r="U571" s="420"/>
      <c r="V571" s="420"/>
      <c r="W571" s="420"/>
      <c r="X571" s="420"/>
      <c r="Y571" s="420"/>
      <c r="Z571" s="420"/>
      <c r="AA571" s="420"/>
      <c r="AB571" s="420"/>
      <c r="AC571" s="420"/>
    </row>
    <row r="572" spans="2:29">
      <c r="B572" s="420"/>
      <c r="C572" s="420"/>
      <c r="D572" s="420"/>
      <c r="E572" s="420"/>
      <c r="F572" s="421"/>
      <c r="G572" s="421"/>
      <c r="H572" s="420"/>
      <c r="I572" s="420"/>
      <c r="J572" s="420"/>
      <c r="K572" s="420"/>
      <c r="L572" s="420"/>
      <c r="M572" s="420"/>
      <c r="N572" s="420"/>
      <c r="O572" s="420"/>
      <c r="P572" s="420"/>
      <c r="Q572" s="420"/>
      <c r="R572" s="420"/>
      <c r="S572" s="420"/>
      <c r="T572" s="420"/>
      <c r="U572" s="420"/>
      <c r="V572" s="420"/>
      <c r="W572" s="420"/>
      <c r="X572" s="420"/>
      <c r="Y572" s="420"/>
      <c r="Z572" s="420"/>
      <c r="AA572" s="420"/>
      <c r="AB572" s="420"/>
      <c r="AC572" s="420"/>
    </row>
    <row r="573" spans="2:29">
      <c r="B573" s="420"/>
      <c r="C573" s="420"/>
      <c r="D573" s="420"/>
      <c r="E573" s="420"/>
      <c r="F573" s="421"/>
      <c r="G573" s="421"/>
      <c r="H573" s="420"/>
      <c r="I573" s="420"/>
      <c r="J573" s="420"/>
      <c r="K573" s="420"/>
      <c r="L573" s="420"/>
      <c r="M573" s="420"/>
      <c r="N573" s="420"/>
      <c r="O573" s="420"/>
      <c r="P573" s="420"/>
      <c r="Q573" s="420"/>
      <c r="R573" s="420"/>
      <c r="S573" s="420"/>
      <c r="T573" s="420"/>
      <c r="U573" s="420"/>
      <c r="V573" s="420"/>
      <c r="W573" s="420"/>
      <c r="X573" s="420"/>
      <c r="Y573" s="420"/>
      <c r="Z573" s="420"/>
      <c r="AA573" s="420"/>
      <c r="AB573" s="420"/>
      <c r="AC573" s="420"/>
    </row>
    <row r="574" spans="2:29">
      <c r="B574" s="420"/>
      <c r="C574" s="420"/>
      <c r="D574" s="420"/>
      <c r="E574" s="420"/>
      <c r="F574" s="421"/>
      <c r="G574" s="421"/>
      <c r="H574" s="420"/>
      <c r="I574" s="420"/>
      <c r="J574" s="420"/>
      <c r="K574" s="420"/>
      <c r="L574" s="420"/>
      <c r="M574" s="420"/>
      <c r="N574" s="420"/>
      <c r="O574" s="420"/>
      <c r="P574" s="420"/>
      <c r="Q574" s="420"/>
      <c r="R574" s="420"/>
      <c r="S574" s="420"/>
      <c r="T574" s="420"/>
      <c r="U574" s="420"/>
      <c r="V574" s="420"/>
      <c r="W574" s="420"/>
      <c r="X574" s="420"/>
      <c r="Y574" s="420"/>
      <c r="Z574" s="420"/>
      <c r="AA574" s="420"/>
      <c r="AB574" s="420"/>
      <c r="AC574" s="420"/>
    </row>
    <row r="575" spans="2:29">
      <c r="B575" s="420"/>
      <c r="C575" s="420"/>
      <c r="D575" s="420"/>
      <c r="E575" s="420"/>
      <c r="F575" s="421"/>
      <c r="G575" s="421"/>
      <c r="H575" s="420"/>
      <c r="I575" s="420"/>
      <c r="J575" s="420"/>
      <c r="K575" s="420"/>
      <c r="L575" s="420"/>
      <c r="M575" s="420"/>
      <c r="N575" s="420"/>
      <c r="O575" s="420"/>
      <c r="P575" s="420"/>
      <c r="Q575" s="420"/>
      <c r="R575" s="420"/>
      <c r="S575" s="420"/>
      <c r="T575" s="420"/>
      <c r="U575" s="420"/>
      <c r="V575" s="420"/>
      <c r="W575" s="420"/>
      <c r="X575" s="420"/>
      <c r="Y575" s="420"/>
      <c r="Z575" s="420"/>
      <c r="AA575" s="420"/>
      <c r="AB575" s="420"/>
      <c r="AC575" s="420"/>
    </row>
    <row r="576" spans="2:29">
      <c r="B576" s="420"/>
      <c r="C576" s="420"/>
      <c r="D576" s="420"/>
      <c r="E576" s="420"/>
      <c r="F576" s="421"/>
      <c r="G576" s="421"/>
      <c r="H576" s="420"/>
      <c r="I576" s="420"/>
      <c r="J576" s="420"/>
      <c r="K576" s="420"/>
      <c r="L576" s="420"/>
      <c r="M576" s="420"/>
      <c r="N576" s="420"/>
      <c r="O576" s="420"/>
      <c r="P576" s="420"/>
      <c r="Q576" s="420"/>
      <c r="R576" s="420"/>
      <c r="S576" s="420"/>
      <c r="T576" s="420"/>
      <c r="U576" s="420"/>
      <c r="V576" s="420"/>
      <c r="W576" s="420"/>
      <c r="X576" s="420"/>
      <c r="Y576" s="420"/>
      <c r="Z576" s="420"/>
      <c r="AA576" s="420"/>
      <c r="AB576" s="420"/>
      <c r="AC576" s="420"/>
    </row>
    <row r="577" spans="2:29">
      <c r="B577" s="420"/>
      <c r="C577" s="420"/>
      <c r="D577" s="420"/>
      <c r="E577" s="420"/>
      <c r="F577" s="421"/>
      <c r="G577" s="421"/>
      <c r="H577" s="420"/>
      <c r="I577" s="420"/>
      <c r="J577" s="420"/>
      <c r="K577" s="420"/>
      <c r="L577" s="420"/>
      <c r="M577" s="420"/>
      <c r="N577" s="420"/>
      <c r="O577" s="420"/>
      <c r="P577" s="420"/>
      <c r="Q577" s="420"/>
      <c r="R577" s="420"/>
      <c r="S577" s="420"/>
      <c r="T577" s="420"/>
      <c r="U577" s="420"/>
      <c r="V577" s="420"/>
      <c r="W577" s="420"/>
      <c r="X577" s="420"/>
      <c r="Y577" s="420"/>
      <c r="Z577" s="420"/>
      <c r="AA577" s="420"/>
      <c r="AB577" s="420"/>
      <c r="AC577" s="420"/>
    </row>
    <row r="578" spans="2:29">
      <c r="B578" s="420"/>
      <c r="C578" s="420"/>
      <c r="D578" s="420"/>
      <c r="E578" s="420"/>
      <c r="F578" s="421"/>
      <c r="G578" s="421"/>
      <c r="H578" s="420"/>
      <c r="I578" s="420"/>
      <c r="J578" s="420"/>
      <c r="K578" s="420"/>
      <c r="L578" s="420"/>
      <c r="M578" s="420"/>
      <c r="N578" s="420"/>
      <c r="O578" s="420"/>
      <c r="P578" s="420"/>
      <c r="Q578" s="420"/>
      <c r="R578" s="420"/>
      <c r="S578" s="420"/>
      <c r="T578" s="420"/>
      <c r="U578" s="420"/>
      <c r="V578" s="420"/>
      <c r="W578" s="420"/>
      <c r="X578" s="420"/>
      <c r="Y578" s="420"/>
      <c r="Z578" s="420"/>
      <c r="AA578" s="420"/>
      <c r="AB578" s="420"/>
      <c r="AC578" s="420"/>
    </row>
    <row r="579" spans="2:29">
      <c r="B579" s="420"/>
      <c r="C579" s="420"/>
      <c r="D579" s="420"/>
      <c r="E579" s="420"/>
      <c r="F579" s="421"/>
      <c r="G579" s="421"/>
      <c r="H579" s="420"/>
      <c r="I579" s="420"/>
      <c r="J579" s="420"/>
      <c r="K579" s="420"/>
      <c r="L579" s="420"/>
      <c r="M579" s="420"/>
      <c r="N579" s="420"/>
      <c r="O579" s="420"/>
      <c r="P579" s="420"/>
      <c r="Q579" s="420"/>
      <c r="R579" s="420"/>
      <c r="S579" s="420"/>
      <c r="T579" s="420"/>
      <c r="U579" s="420"/>
      <c r="V579" s="420"/>
      <c r="W579" s="420"/>
      <c r="X579" s="420"/>
      <c r="Y579" s="420"/>
      <c r="Z579" s="420"/>
      <c r="AA579" s="420"/>
      <c r="AB579" s="420"/>
      <c r="AC579" s="420"/>
    </row>
    <row r="580" spans="2:29">
      <c r="B580" s="420"/>
      <c r="C580" s="420"/>
      <c r="D580" s="420"/>
      <c r="E580" s="420"/>
      <c r="F580" s="421"/>
      <c r="G580" s="421"/>
      <c r="H580" s="420"/>
      <c r="I580" s="420"/>
      <c r="J580" s="420"/>
      <c r="K580" s="420"/>
      <c r="L580" s="420"/>
      <c r="M580" s="420"/>
      <c r="N580" s="420"/>
      <c r="O580" s="420"/>
      <c r="P580" s="420"/>
      <c r="Q580" s="420"/>
      <c r="R580" s="420"/>
      <c r="S580" s="420"/>
      <c r="T580" s="420"/>
      <c r="U580" s="420"/>
      <c r="V580" s="420"/>
      <c r="W580" s="420"/>
      <c r="X580" s="420"/>
      <c r="Y580" s="420"/>
      <c r="Z580" s="420"/>
      <c r="AA580" s="420"/>
      <c r="AB580" s="420"/>
      <c r="AC580" s="420"/>
    </row>
    <row r="581" spans="2:29">
      <c r="B581" s="420"/>
      <c r="C581" s="420"/>
      <c r="D581" s="420"/>
      <c r="E581" s="420"/>
      <c r="F581" s="421"/>
      <c r="G581" s="421"/>
      <c r="H581" s="420"/>
      <c r="I581" s="420"/>
      <c r="J581" s="420"/>
      <c r="K581" s="420"/>
      <c r="L581" s="420"/>
      <c r="M581" s="420"/>
      <c r="N581" s="420"/>
      <c r="O581" s="420"/>
      <c r="P581" s="420"/>
      <c r="Q581" s="420"/>
      <c r="R581" s="420"/>
      <c r="S581" s="420"/>
      <c r="T581" s="420"/>
      <c r="U581" s="420"/>
      <c r="V581" s="420"/>
      <c r="W581" s="420"/>
      <c r="X581" s="420"/>
      <c r="Y581" s="420"/>
      <c r="Z581" s="420"/>
      <c r="AA581" s="420"/>
      <c r="AB581" s="420"/>
      <c r="AC581" s="420"/>
    </row>
    <row r="582" spans="2:29">
      <c r="B582" s="420"/>
      <c r="C582" s="420"/>
      <c r="D582" s="420"/>
      <c r="E582" s="420"/>
      <c r="F582" s="421"/>
      <c r="G582" s="421"/>
      <c r="H582" s="420"/>
      <c r="I582" s="420"/>
      <c r="J582" s="420"/>
      <c r="K582" s="420"/>
      <c r="L582" s="420"/>
      <c r="M582" s="420"/>
      <c r="N582" s="420"/>
      <c r="O582" s="420"/>
      <c r="P582" s="420"/>
      <c r="Q582" s="420"/>
      <c r="R582" s="420"/>
      <c r="S582" s="420"/>
      <c r="T582" s="420"/>
      <c r="U582" s="420"/>
      <c r="V582" s="420"/>
      <c r="W582" s="420"/>
      <c r="X582" s="420"/>
      <c r="Y582" s="420"/>
      <c r="Z582" s="420"/>
      <c r="AA582" s="420"/>
      <c r="AB582" s="420"/>
      <c r="AC582" s="420"/>
    </row>
    <row r="583" spans="2:29">
      <c r="B583" s="420"/>
      <c r="C583" s="420"/>
      <c r="D583" s="420"/>
      <c r="E583" s="420"/>
      <c r="F583" s="421"/>
      <c r="G583" s="421"/>
      <c r="H583" s="420"/>
      <c r="I583" s="420"/>
      <c r="J583" s="420"/>
      <c r="K583" s="420"/>
      <c r="L583" s="420"/>
      <c r="M583" s="420"/>
      <c r="N583" s="420"/>
      <c r="O583" s="420"/>
      <c r="P583" s="420"/>
      <c r="Q583" s="420"/>
      <c r="R583" s="420"/>
      <c r="S583" s="420"/>
      <c r="T583" s="420"/>
      <c r="U583" s="420"/>
      <c r="V583" s="420"/>
      <c r="W583" s="420"/>
      <c r="X583" s="420"/>
      <c r="Y583" s="420"/>
      <c r="Z583" s="420"/>
      <c r="AA583" s="420"/>
      <c r="AB583" s="420"/>
      <c r="AC583" s="420"/>
    </row>
    <row r="584" spans="2:29">
      <c r="B584" s="420"/>
      <c r="C584" s="420"/>
      <c r="D584" s="420"/>
      <c r="E584" s="420"/>
      <c r="F584" s="421"/>
      <c r="G584" s="421"/>
      <c r="H584" s="420"/>
      <c r="I584" s="420"/>
      <c r="J584" s="420"/>
      <c r="K584" s="420"/>
      <c r="L584" s="420"/>
      <c r="M584" s="420"/>
      <c r="N584" s="420"/>
      <c r="O584" s="420"/>
      <c r="P584" s="420"/>
      <c r="Q584" s="420"/>
      <c r="R584" s="420"/>
      <c r="S584" s="420"/>
      <c r="T584" s="420"/>
      <c r="U584" s="420"/>
      <c r="V584" s="420"/>
      <c r="W584" s="420"/>
      <c r="X584" s="420"/>
      <c r="Y584" s="420"/>
      <c r="Z584" s="420"/>
      <c r="AA584" s="420"/>
      <c r="AB584" s="420"/>
      <c r="AC584" s="420"/>
    </row>
    <row r="585" spans="2:29">
      <c r="B585" s="420"/>
      <c r="C585" s="420"/>
      <c r="D585" s="420"/>
      <c r="E585" s="420"/>
      <c r="F585" s="421"/>
      <c r="G585" s="421"/>
      <c r="H585" s="420"/>
      <c r="I585" s="420"/>
      <c r="J585" s="420"/>
      <c r="K585" s="420"/>
      <c r="L585" s="420"/>
      <c r="M585" s="420"/>
      <c r="N585" s="420"/>
      <c r="O585" s="420"/>
      <c r="P585" s="420"/>
      <c r="Q585" s="420"/>
      <c r="R585" s="420"/>
      <c r="S585" s="420"/>
      <c r="T585" s="420"/>
      <c r="U585" s="420"/>
      <c r="V585" s="420"/>
      <c r="W585" s="420"/>
      <c r="X585" s="420"/>
      <c r="Y585" s="420"/>
      <c r="Z585" s="420"/>
      <c r="AA585" s="420"/>
      <c r="AB585" s="420"/>
      <c r="AC585" s="420"/>
    </row>
    <row r="586" spans="2:29">
      <c r="B586" s="420"/>
      <c r="C586" s="420"/>
      <c r="D586" s="420"/>
      <c r="E586" s="420"/>
      <c r="F586" s="421"/>
      <c r="G586" s="421"/>
      <c r="H586" s="420"/>
      <c r="I586" s="420"/>
      <c r="J586" s="420"/>
      <c r="K586" s="420"/>
      <c r="L586" s="420"/>
      <c r="M586" s="420"/>
      <c r="N586" s="420"/>
      <c r="O586" s="420"/>
      <c r="P586" s="420"/>
      <c r="Q586" s="420"/>
      <c r="R586" s="420"/>
      <c r="S586" s="420"/>
      <c r="T586" s="420"/>
      <c r="U586" s="420"/>
      <c r="V586" s="420"/>
      <c r="W586" s="420"/>
      <c r="X586" s="420"/>
      <c r="Y586" s="420"/>
      <c r="Z586" s="420"/>
      <c r="AA586" s="420"/>
      <c r="AB586" s="420"/>
      <c r="AC586" s="420"/>
    </row>
    <row r="587" spans="2:29">
      <c r="B587" s="420"/>
      <c r="C587" s="420"/>
      <c r="D587" s="420"/>
      <c r="E587" s="420"/>
      <c r="F587" s="421"/>
      <c r="G587" s="421"/>
      <c r="H587" s="420"/>
      <c r="I587" s="420"/>
      <c r="J587" s="420"/>
      <c r="K587" s="420"/>
      <c r="L587" s="420"/>
      <c r="M587" s="420"/>
      <c r="N587" s="420"/>
      <c r="O587" s="420"/>
      <c r="P587" s="420"/>
      <c r="Q587" s="420"/>
      <c r="R587" s="420"/>
      <c r="S587" s="420"/>
      <c r="T587" s="420"/>
      <c r="U587" s="420"/>
      <c r="V587" s="420"/>
      <c r="W587" s="420"/>
      <c r="X587" s="420"/>
      <c r="Y587" s="420"/>
      <c r="Z587" s="420"/>
      <c r="AA587" s="420"/>
      <c r="AB587" s="420"/>
      <c r="AC587" s="420"/>
    </row>
    <row r="588" spans="2:29">
      <c r="B588" s="420"/>
      <c r="C588" s="420"/>
      <c r="D588" s="420"/>
      <c r="E588" s="420"/>
      <c r="F588" s="421"/>
      <c r="G588" s="421"/>
      <c r="H588" s="420"/>
      <c r="I588" s="420"/>
      <c r="J588" s="420"/>
      <c r="K588" s="420"/>
      <c r="L588" s="420"/>
      <c r="M588" s="420"/>
      <c r="N588" s="420"/>
      <c r="O588" s="420"/>
      <c r="P588" s="420"/>
      <c r="Q588" s="420"/>
      <c r="R588" s="420"/>
      <c r="S588" s="420"/>
      <c r="T588" s="420"/>
      <c r="U588" s="420"/>
      <c r="V588" s="420"/>
      <c r="W588" s="420"/>
      <c r="X588" s="420"/>
      <c r="Y588" s="420"/>
      <c r="Z588" s="420"/>
      <c r="AA588" s="420"/>
      <c r="AB588" s="420"/>
      <c r="AC588" s="420"/>
    </row>
    <row r="589" spans="2:29">
      <c r="B589" s="420"/>
      <c r="C589" s="420"/>
      <c r="D589" s="420"/>
      <c r="E589" s="420"/>
      <c r="F589" s="421"/>
      <c r="G589" s="421"/>
      <c r="H589" s="420"/>
      <c r="I589" s="420"/>
      <c r="J589" s="420"/>
      <c r="K589" s="420"/>
      <c r="L589" s="420"/>
      <c r="M589" s="420"/>
      <c r="N589" s="420"/>
      <c r="O589" s="420"/>
      <c r="P589" s="420"/>
      <c r="Q589" s="420"/>
      <c r="R589" s="420"/>
      <c r="S589" s="420"/>
      <c r="T589" s="420"/>
      <c r="U589" s="420"/>
      <c r="V589" s="420"/>
      <c r="W589" s="420"/>
      <c r="X589" s="420"/>
      <c r="Y589" s="420"/>
      <c r="Z589" s="420"/>
      <c r="AA589" s="420"/>
      <c r="AB589" s="420"/>
      <c r="AC589" s="420"/>
    </row>
    <row r="590" spans="2:29">
      <c r="B590" s="420"/>
      <c r="C590" s="420"/>
      <c r="D590" s="420"/>
      <c r="E590" s="420"/>
      <c r="F590" s="421"/>
      <c r="G590" s="421"/>
      <c r="H590" s="420"/>
      <c r="I590" s="420"/>
      <c r="J590" s="420"/>
      <c r="K590" s="420"/>
      <c r="L590" s="420"/>
      <c r="M590" s="420"/>
      <c r="N590" s="420"/>
      <c r="O590" s="420"/>
      <c r="P590" s="420"/>
      <c r="Q590" s="420"/>
      <c r="R590" s="420"/>
      <c r="S590" s="420"/>
      <c r="T590" s="420"/>
      <c r="U590" s="420"/>
      <c r="V590" s="420"/>
      <c r="W590" s="420"/>
      <c r="X590" s="420"/>
      <c r="Y590" s="420"/>
      <c r="Z590" s="420"/>
      <c r="AA590" s="420"/>
      <c r="AB590" s="420"/>
      <c r="AC590" s="420"/>
    </row>
    <row r="591" spans="2:29">
      <c r="B591" s="420"/>
      <c r="C591" s="420"/>
      <c r="D591" s="420"/>
      <c r="E591" s="420"/>
      <c r="F591" s="421"/>
      <c r="G591" s="421"/>
      <c r="H591" s="420"/>
      <c r="I591" s="420"/>
      <c r="J591" s="420"/>
      <c r="K591" s="420"/>
      <c r="L591" s="420"/>
      <c r="M591" s="420"/>
      <c r="N591" s="420"/>
      <c r="O591" s="420"/>
      <c r="P591" s="420"/>
      <c r="Q591" s="420"/>
      <c r="R591" s="420"/>
      <c r="S591" s="420"/>
      <c r="T591" s="420"/>
      <c r="U591" s="420"/>
      <c r="V591" s="420"/>
      <c r="W591" s="420"/>
      <c r="X591" s="420"/>
      <c r="Y591" s="420"/>
      <c r="Z591" s="420"/>
      <c r="AA591" s="420"/>
      <c r="AB591" s="420"/>
      <c r="AC591" s="420"/>
    </row>
    <row r="592" spans="2:29">
      <c r="B592" s="420"/>
      <c r="C592" s="420"/>
      <c r="D592" s="420"/>
      <c r="E592" s="420"/>
      <c r="F592" s="421"/>
      <c r="G592" s="421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  <c r="R592" s="420"/>
      <c r="S592" s="420"/>
      <c r="T592" s="420"/>
      <c r="U592" s="420"/>
      <c r="V592" s="420"/>
      <c r="W592" s="420"/>
      <c r="X592" s="420"/>
      <c r="Y592" s="420"/>
      <c r="Z592" s="420"/>
      <c r="AA592" s="420"/>
      <c r="AB592" s="420"/>
      <c r="AC592" s="420"/>
    </row>
    <row r="593" spans="2:29">
      <c r="B593" s="420"/>
      <c r="C593" s="420"/>
      <c r="D593" s="420"/>
      <c r="E593" s="420"/>
      <c r="F593" s="421"/>
      <c r="G593" s="421"/>
      <c r="H593" s="420"/>
      <c r="I593" s="420"/>
      <c r="J593" s="420"/>
      <c r="K593" s="420"/>
      <c r="L593" s="420"/>
      <c r="M593" s="420"/>
      <c r="N593" s="420"/>
      <c r="O593" s="420"/>
      <c r="P593" s="420"/>
      <c r="Q593" s="420"/>
      <c r="R593" s="420"/>
      <c r="S593" s="420"/>
      <c r="T593" s="420"/>
      <c r="U593" s="420"/>
      <c r="V593" s="420"/>
      <c r="W593" s="420"/>
      <c r="X593" s="420"/>
      <c r="Y593" s="420"/>
      <c r="Z593" s="420"/>
      <c r="AA593" s="420"/>
      <c r="AB593" s="420"/>
      <c r="AC593" s="420"/>
    </row>
    <row r="594" spans="2:29">
      <c r="B594" s="420"/>
      <c r="C594" s="420"/>
      <c r="D594" s="420"/>
      <c r="E594" s="420"/>
      <c r="F594" s="421"/>
      <c r="G594" s="421"/>
      <c r="H594" s="420"/>
      <c r="I594" s="420"/>
      <c r="J594" s="420"/>
      <c r="K594" s="420"/>
      <c r="L594" s="420"/>
      <c r="M594" s="420"/>
      <c r="N594" s="420"/>
      <c r="O594" s="420"/>
      <c r="P594" s="420"/>
      <c r="Q594" s="420"/>
      <c r="R594" s="420"/>
      <c r="S594" s="420"/>
      <c r="T594" s="420"/>
      <c r="U594" s="420"/>
      <c r="V594" s="420"/>
      <c r="W594" s="420"/>
      <c r="X594" s="420"/>
      <c r="Y594" s="420"/>
      <c r="Z594" s="420"/>
      <c r="AA594" s="420"/>
      <c r="AB594" s="420"/>
      <c r="AC594" s="420"/>
    </row>
    <row r="595" spans="2:29">
      <c r="B595" s="420"/>
      <c r="C595" s="420"/>
      <c r="D595" s="420"/>
      <c r="E595" s="420"/>
      <c r="F595" s="421"/>
      <c r="G595" s="421"/>
      <c r="H595" s="420"/>
      <c r="I595" s="420"/>
      <c r="J595" s="420"/>
      <c r="K595" s="420"/>
      <c r="L595" s="420"/>
      <c r="M595" s="420"/>
      <c r="N595" s="420"/>
      <c r="O595" s="420"/>
      <c r="P595" s="420"/>
      <c r="Q595" s="420"/>
      <c r="R595" s="420"/>
      <c r="S595" s="420"/>
      <c r="T595" s="420"/>
      <c r="U595" s="420"/>
      <c r="V595" s="420"/>
      <c r="W595" s="420"/>
      <c r="X595" s="420"/>
      <c r="Y595" s="420"/>
      <c r="Z595" s="420"/>
      <c r="AA595" s="420"/>
      <c r="AB595" s="420"/>
      <c r="AC595" s="420"/>
    </row>
    <row r="596" spans="2:29">
      <c r="B596" s="420"/>
      <c r="C596" s="420"/>
      <c r="D596" s="420"/>
      <c r="E596" s="420"/>
      <c r="F596" s="421"/>
      <c r="G596" s="421"/>
      <c r="H596" s="420"/>
      <c r="I596" s="420"/>
      <c r="J596" s="420"/>
      <c r="K596" s="420"/>
      <c r="L596" s="420"/>
      <c r="M596" s="420"/>
      <c r="N596" s="420"/>
      <c r="O596" s="420"/>
      <c r="P596" s="420"/>
      <c r="Q596" s="420"/>
      <c r="R596" s="420"/>
      <c r="S596" s="420"/>
      <c r="T596" s="420"/>
      <c r="U596" s="420"/>
      <c r="V596" s="420"/>
      <c r="W596" s="420"/>
      <c r="X596" s="420"/>
      <c r="Y596" s="420"/>
      <c r="Z596" s="420"/>
      <c r="AA596" s="420"/>
      <c r="AB596" s="420"/>
      <c r="AC596" s="420"/>
    </row>
    <row r="597" spans="2:29">
      <c r="B597" s="420"/>
      <c r="C597" s="420"/>
      <c r="D597" s="420"/>
      <c r="E597" s="420"/>
      <c r="F597" s="421"/>
      <c r="G597" s="421"/>
      <c r="H597" s="420"/>
      <c r="I597" s="420"/>
      <c r="J597" s="420"/>
      <c r="K597" s="420"/>
      <c r="L597" s="420"/>
      <c r="M597" s="420"/>
      <c r="N597" s="420"/>
      <c r="O597" s="420"/>
      <c r="P597" s="420"/>
      <c r="Q597" s="420"/>
      <c r="R597" s="420"/>
      <c r="S597" s="420"/>
      <c r="T597" s="420"/>
      <c r="U597" s="420"/>
      <c r="V597" s="420"/>
      <c r="W597" s="420"/>
      <c r="X597" s="420"/>
      <c r="Y597" s="420"/>
      <c r="Z597" s="420"/>
      <c r="AA597" s="420"/>
      <c r="AB597" s="420"/>
      <c r="AC597" s="420"/>
    </row>
    <row r="598" spans="2:29">
      <c r="B598" s="420"/>
      <c r="C598" s="420"/>
      <c r="D598" s="420"/>
      <c r="E598" s="420"/>
      <c r="F598" s="421"/>
      <c r="G598" s="421"/>
      <c r="H598" s="420"/>
      <c r="I598" s="420"/>
      <c r="J598" s="420"/>
      <c r="K598" s="420"/>
      <c r="L598" s="420"/>
      <c r="M598" s="420"/>
      <c r="N598" s="420"/>
      <c r="O598" s="420"/>
      <c r="P598" s="420"/>
      <c r="Q598" s="420"/>
      <c r="R598" s="420"/>
      <c r="S598" s="420"/>
      <c r="T598" s="420"/>
      <c r="U598" s="420"/>
      <c r="V598" s="420"/>
      <c r="W598" s="420"/>
      <c r="X598" s="420"/>
      <c r="Y598" s="420"/>
      <c r="Z598" s="420"/>
      <c r="AA598" s="420"/>
      <c r="AB598" s="420"/>
      <c r="AC598" s="420"/>
    </row>
    <row r="599" spans="2:29">
      <c r="B599" s="420"/>
      <c r="C599" s="420"/>
      <c r="D599" s="420"/>
      <c r="E599" s="420"/>
      <c r="F599" s="421"/>
      <c r="G599" s="421"/>
      <c r="H599" s="420"/>
      <c r="I599" s="420"/>
      <c r="J599" s="420"/>
      <c r="K599" s="420"/>
      <c r="L599" s="420"/>
      <c r="M599" s="420"/>
      <c r="N599" s="420"/>
      <c r="O599" s="420"/>
      <c r="P599" s="420"/>
      <c r="Q599" s="420"/>
      <c r="R599" s="420"/>
      <c r="S599" s="420"/>
      <c r="T599" s="420"/>
      <c r="U599" s="420"/>
      <c r="V599" s="420"/>
      <c r="W599" s="420"/>
      <c r="X599" s="420"/>
      <c r="Y599" s="420"/>
      <c r="Z599" s="420"/>
      <c r="AA599" s="420"/>
      <c r="AB599" s="420"/>
      <c r="AC599" s="420"/>
    </row>
    <row r="600" spans="2:29">
      <c r="B600" s="420"/>
      <c r="C600" s="420"/>
      <c r="D600" s="420"/>
      <c r="E600" s="420"/>
      <c r="F600" s="421"/>
      <c r="G600" s="421"/>
      <c r="H600" s="420"/>
      <c r="I600" s="420"/>
      <c r="J600" s="420"/>
      <c r="K600" s="420"/>
      <c r="L600" s="420"/>
      <c r="M600" s="420"/>
      <c r="N600" s="420"/>
      <c r="O600" s="420"/>
      <c r="P600" s="420"/>
      <c r="Q600" s="420"/>
      <c r="R600" s="420"/>
      <c r="S600" s="420"/>
      <c r="T600" s="420"/>
      <c r="U600" s="420"/>
      <c r="V600" s="420"/>
      <c r="W600" s="420"/>
      <c r="X600" s="420"/>
      <c r="Y600" s="420"/>
      <c r="Z600" s="420"/>
      <c r="AA600" s="420"/>
      <c r="AB600" s="420"/>
      <c r="AC600" s="420"/>
    </row>
    <row r="601" spans="2:29">
      <c r="B601" s="420"/>
      <c r="C601" s="420"/>
      <c r="D601" s="420"/>
      <c r="E601" s="420"/>
      <c r="F601" s="421"/>
      <c r="G601" s="421"/>
      <c r="H601" s="420"/>
      <c r="I601" s="420"/>
      <c r="J601" s="420"/>
      <c r="K601" s="420"/>
      <c r="L601" s="420"/>
      <c r="M601" s="420"/>
      <c r="N601" s="420"/>
      <c r="O601" s="420"/>
      <c r="P601" s="420"/>
      <c r="Q601" s="420"/>
      <c r="R601" s="420"/>
      <c r="S601" s="420"/>
      <c r="T601" s="420"/>
      <c r="U601" s="420"/>
      <c r="V601" s="420"/>
      <c r="W601" s="420"/>
      <c r="X601" s="420"/>
      <c r="Y601" s="420"/>
      <c r="Z601" s="420"/>
      <c r="AA601" s="420"/>
      <c r="AB601" s="420"/>
      <c r="AC601" s="420"/>
    </row>
    <row r="602" spans="2:29">
      <c r="B602" s="420"/>
      <c r="C602" s="420"/>
      <c r="D602" s="420"/>
      <c r="E602" s="420"/>
      <c r="F602" s="421"/>
      <c r="G602" s="421"/>
      <c r="H602" s="420"/>
      <c r="I602" s="420"/>
      <c r="J602" s="420"/>
      <c r="K602" s="420"/>
      <c r="L602" s="420"/>
      <c r="M602" s="420"/>
      <c r="N602" s="420"/>
      <c r="O602" s="420"/>
      <c r="P602" s="420"/>
      <c r="Q602" s="420"/>
      <c r="R602" s="420"/>
      <c r="S602" s="420"/>
      <c r="T602" s="420"/>
      <c r="U602" s="420"/>
      <c r="V602" s="420"/>
      <c r="W602" s="420"/>
      <c r="X602" s="420"/>
      <c r="Y602" s="420"/>
      <c r="Z602" s="420"/>
      <c r="AA602" s="420"/>
      <c r="AB602" s="420"/>
      <c r="AC602" s="420"/>
    </row>
    <row r="603" spans="2:29">
      <c r="B603" s="420"/>
      <c r="C603" s="420"/>
      <c r="D603" s="420"/>
      <c r="E603" s="420"/>
      <c r="F603" s="421"/>
      <c r="G603" s="421"/>
      <c r="H603" s="420"/>
      <c r="I603" s="420"/>
      <c r="J603" s="420"/>
      <c r="K603" s="420"/>
      <c r="L603" s="420"/>
      <c r="M603" s="420"/>
      <c r="N603" s="420"/>
      <c r="O603" s="420"/>
      <c r="P603" s="420"/>
      <c r="Q603" s="420"/>
      <c r="R603" s="420"/>
      <c r="S603" s="420"/>
      <c r="T603" s="420"/>
      <c r="U603" s="420"/>
      <c r="V603" s="420"/>
      <c r="W603" s="420"/>
      <c r="X603" s="420"/>
      <c r="Y603" s="420"/>
      <c r="Z603" s="420"/>
      <c r="AA603" s="420"/>
      <c r="AB603" s="420"/>
      <c r="AC603" s="420"/>
    </row>
    <row r="604" spans="2:29">
      <c r="B604" s="420"/>
      <c r="C604" s="420"/>
      <c r="D604" s="420"/>
      <c r="E604" s="420"/>
      <c r="F604" s="421"/>
      <c r="G604" s="421"/>
      <c r="H604" s="420"/>
      <c r="I604" s="420"/>
      <c r="J604" s="420"/>
      <c r="K604" s="420"/>
      <c r="L604" s="420"/>
      <c r="M604" s="420"/>
      <c r="N604" s="420"/>
      <c r="O604" s="420"/>
      <c r="P604" s="420"/>
      <c r="Q604" s="420"/>
      <c r="R604" s="420"/>
      <c r="S604" s="420"/>
      <c r="T604" s="420"/>
      <c r="U604" s="420"/>
      <c r="V604" s="420"/>
      <c r="W604" s="420"/>
      <c r="X604" s="420"/>
      <c r="Y604" s="420"/>
      <c r="Z604" s="420"/>
      <c r="AA604" s="420"/>
      <c r="AB604" s="420"/>
      <c r="AC604" s="420"/>
    </row>
    <row r="605" spans="2:29">
      <c r="B605" s="420"/>
      <c r="C605" s="420"/>
      <c r="D605" s="420"/>
      <c r="E605" s="420"/>
      <c r="F605" s="421"/>
      <c r="G605" s="421"/>
      <c r="H605" s="420"/>
      <c r="I605" s="420"/>
      <c r="J605" s="420"/>
      <c r="K605" s="420"/>
      <c r="L605" s="420"/>
      <c r="M605" s="420"/>
      <c r="N605" s="420"/>
      <c r="O605" s="420"/>
      <c r="P605" s="420"/>
      <c r="Q605" s="420"/>
      <c r="R605" s="420"/>
      <c r="S605" s="420"/>
      <c r="T605" s="420"/>
      <c r="U605" s="420"/>
      <c r="V605" s="420"/>
      <c r="W605" s="420"/>
      <c r="X605" s="420"/>
      <c r="Y605" s="420"/>
      <c r="Z605" s="420"/>
      <c r="AA605" s="420"/>
      <c r="AB605" s="420"/>
      <c r="AC605" s="420"/>
    </row>
    <row r="606" spans="2:29">
      <c r="B606" s="420"/>
      <c r="C606" s="420"/>
      <c r="D606" s="420"/>
      <c r="E606" s="420"/>
      <c r="F606" s="421"/>
      <c r="G606" s="421"/>
      <c r="H606" s="420"/>
      <c r="I606" s="420"/>
      <c r="J606" s="420"/>
      <c r="K606" s="420"/>
      <c r="L606" s="420"/>
      <c r="M606" s="420"/>
      <c r="N606" s="420"/>
      <c r="O606" s="420"/>
      <c r="P606" s="420"/>
      <c r="Q606" s="420"/>
      <c r="R606" s="420"/>
      <c r="S606" s="420"/>
      <c r="T606" s="420"/>
      <c r="U606" s="420"/>
      <c r="V606" s="420"/>
      <c r="W606" s="420"/>
      <c r="X606" s="420"/>
      <c r="Y606" s="420"/>
      <c r="Z606" s="420"/>
      <c r="AA606" s="420"/>
      <c r="AB606" s="420"/>
      <c r="AC606" s="420"/>
    </row>
    <row r="607" spans="2:29">
      <c r="B607" s="420"/>
      <c r="C607" s="420"/>
      <c r="D607" s="420"/>
      <c r="E607" s="420"/>
      <c r="F607" s="421"/>
      <c r="G607" s="421"/>
      <c r="H607" s="420"/>
      <c r="I607" s="420"/>
      <c r="J607" s="420"/>
      <c r="K607" s="420"/>
      <c r="L607" s="420"/>
      <c r="M607" s="420"/>
      <c r="N607" s="420"/>
      <c r="O607" s="420"/>
      <c r="P607" s="420"/>
      <c r="Q607" s="420"/>
      <c r="R607" s="420"/>
      <c r="S607" s="420"/>
      <c r="T607" s="420"/>
      <c r="U607" s="420"/>
      <c r="V607" s="420"/>
      <c r="W607" s="420"/>
      <c r="X607" s="420"/>
      <c r="Y607" s="420"/>
      <c r="Z607" s="420"/>
      <c r="AA607" s="420"/>
      <c r="AB607" s="420"/>
      <c r="AC607" s="420"/>
    </row>
    <row r="608" spans="2:29">
      <c r="B608" s="420"/>
      <c r="C608" s="420"/>
      <c r="D608" s="420"/>
      <c r="E608" s="420"/>
      <c r="F608" s="421"/>
      <c r="G608" s="421"/>
      <c r="H608" s="420"/>
      <c r="I608" s="420"/>
      <c r="J608" s="420"/>
      <c r="K608" s="420"/>
      <c r="L608" s="420"/>
      <c r="M608" s="420"/>
      <c r="N608" s="420"/>
      <c r="O608" s="420"/>
      <c r="P608" s="420"/>
      <c r="Q608" s="420"/>
      <c r="R608" s="420"/>
      <c r="S608" s="420"/>
      <c r="T608" s="420"/>
      <c r="U608" s="420"/>
      <c r="V608" s="420"/>
      <c r="W608" s="420"/>
      <c r="X608" s="420"/>
      <c r="Y608" s="420"/>
      <c r="Z608" s="420"/>
      <c r="AA608" s="420"/>
      <c r="AB608" s="420"/>
      <c r="AC608" s="420"/>
    </row>
    <row r="609" spans="2:29">
      <c r="B609" s="420"/>
      <c r="C609" s="420"/>
      <c r="D609" s="420"/>
      <c r="E609" s="420"/>
      <c r="F609" s="421"/>
      <c r="G609" s="421"/>
      <c r="H609" s="420"/>
      <c r="I609" s="420"/>
      <c r="J609" s="420"/>
      <c r="K609" s="420"/>
      <c r="L609" s="420"/>
      <c r="M609" s="420"/>
      <c r="N609" s="420"/>
      <c r="O609" s="420"/>
      <c r="P609" s="420"/>
      <c r="Q609" s="420"/>
      <c r="R609" s="420"/>
      <c r="S609" s="420"/>
      <c r="T609" s="420"/>
      <c r="U609" s="420"/>
      <c r="V609" s="420"/>
      <c r="W609" s="420"/>
      <c r="X609" s="420"/>
      <c r="Y609" s="420"/>
      <c r="Z609" s="420"/>
      <c r="AA609" s="420"/>
      <c r="AB609" s="420"/>
      <c r="AC609" s="420"/>
    </row>
    <row r="610" spans="2:29">
      <c r="B610" s="420"/>
      <c r="C610" s="420"/>
      <c r="D610" s="420"/>
      <c r="E610" s="420"/>
      <c r="F610" s="421"/>
      <c r="G610" s="421"/>
      <c r="H610" s="420"/>
      <c r="I610" s="420"/>
      <c r="J610" s="420"/>
      <c r="K610" s="420"/>
      <c r="L610" s="420"/>
      <c r="M610" s="420"/>
      <c r="N610" s="420"/>
      <c r="O610" s="420"/>
      <c r="P610" s="420"/>
      <c r="Q610" s="420"/>
      <c r="R610" s="420"/>
      <c r="S610" s="420"/>
      <c r="T610" s="420"/>
      <c r="U610" s="420"/>
      <c r="V610" s="420"/>
      <c r="W610" s="420"/>
      <c r="X610" s="420"/>
      <c r="Y610" s="420"/>
      <c r="Z610" s="420"/>
      <c r="AA610" s="420"/>
      <c r="AB610" s="420"/>
      <c r="AC610" s="420"/>
    </row>
    <row r="611" spans="2:29">
      <c r="B611" s="420"/>
      <c r="C611" s="420"/>
      <c r="D611" s="420"/>
      <c r="E611" s="420"/>
      <c r="F611" s="421"/>
      <c r="G611" s="421"/>
      <c r="H611" s="420"/>
      <c r="I611" s="420"/>
      <c r="J611" s="420"/>
      <c r="K611" s="420"/>
      <c r="L611" s="420"/>
      <c r="M611" s="420"/>
      <c r="N611" s="420"/>
      <c r="O611" s="420"/>
      <c r="P611" s="420"/>
      <c r="Q611" s="420"/>
      <c r="R611" s="420"/>
      <c r="S611" s="420"/>
      <c r="T611" s="420"/>
      <c r="U611" s="420"/>
      <c r="V611" s="420"/>
      <c r="W611" s="420"/>
      <c r="X611" s="420"/>
      <c r="Y611" s="420"/>
      <c r="Z611" s="420"/>
      <c r="AA611" s="420"/>
      <c r="AB611" s="420"/>
      <c r="AC611" s="420"/>
    </row>
    <row r="612" spans="2:29">
      <c r="B612" s="420"/>
      <c r="C612" s="420"/>
      <c r="D612" s="420"/>
      <c r="E612" s="420"/>
      <c r="F612" s="421"/>
      <c r="G612" s="421"/>
      <c r="H612" s="420"/>
      <c r="I612" s="420"/>
      <c r="J612" s="420"/>
      <c r="K612" s="420"/>
      <c r="L612" s="420"/>
      <c r="M612" s="420"/>
      <c r="N612" s="420"/>
      <c r="O612" s="420"/>
      <c r="P612" s="420"/>
      <c r="Q612" s="420"/>
      <c r="R612" s="420"/>
      <c r="S612" s="420"/>
      <c r="T612" s="420"/>
      <c r="U612" s="420"/>
      <c r="V612" s="420"/>
      <c r="W612" s="420"/>
      <c r="X612" s="420"/>
      <c r="Y612" s="420"/>
      <c r="Z612" s="420"/>
      <c r="AA612" s="420"/>
      <c r="AB612" s="420"/>
      <c r="AC612" s="420"/>
    </row>
    <row r="613" spans="2:29">
      <c r="B613" s="420"/>
      <c r="C613" s="420"/>
      <c r="D613" s="420"/>
      <c r="E613" s="420"/>
      <c r="F613" s="421"/>
      <c r="G613" s="421"/>
      <c r="H613" s="420"/>
      <c r="I613" s="420"/>
      <c r="J613" s="420"/>
      <c r="K613" s="420"/>
      <c r="L613" s="420"/>
      <c r="M613" s="420"/>
      <c r="N613" s="420"/>
      <c r="O613" s="420"/>
      <c r="P613" s="420"/>
      <c r="Q613" s="420"/>
      <c r="R613" s="420"/>
      <c r="S613" s="420"/>
      <c r="T613" s="420"/>
      <c r="U613" s="420"/>
      <c r="V613" s="420"/>
      <c r="W613" s="420"/>
      <c r="X613" s="420"/>
      <c r="Y613" s="420"/>
      <c r="Z613" s="420"/>
      <c r="AA613" s="420"/>
      <c r="AB613" s="420"/>
      <c r="AC613" s="420"/>
    </row>
    <row r="614" spans="2:29">
      <c r="B614" s="420"/>
      <c r="C614" s="420"/>
      <c r="D614" s="420"/>
      <c r="E614" s="420"/>
      <c r="F614" s="421"/>
      <c r="G614" s="421"/>
      <c r="H614" s="420"/>
      <c r="I614" s="420"/>
      <c r="J614" s="420"/>
      <c r="K614" s="420"/>
      <c r="L614" s="420"/>
      <c r="M614" s="420"/>
      <c r="N614" s="420"/>
      <c r="O614" s="420"/>
      <c r="P614" s="420"/>
      <c r="Q614" s="420"/>
      <c r="R614" s="420"/>
      <c r="S614" s="420"/>
      <c r="T614" s="420"/>
      <c r="U614" s="420"/>
      <c r="V614" s="420"/>
      <c r="W614" s="420"/>
      <c r="X614" s="420"/>
      <c r="Y614" s="420"/>
      <c r="Z614" s="420"/>
      <c r="AA614" s="420"/>
      <c r="AB614" s="420"/>
      <c r="AC614" s="420"/>
    </row>
    <row r="615" spans="2:29">
      <c r="B615" s="420"/>
      <c r="C615" s="420"/>
      <c r="D615" s="420"/>
      <c r="E615" s="420"/>
      <c r="F615" s="421"/>
      <c r="G615" s="421"/>
      <c r="H615" s="420"/>
      <c r="I615" s="420"/>
      <c r="J615" s="420"/>
      <c r="K615" s="420"/>
      <c r="L615" s="420"/>
      <c r="M615" s="420"/>
      <c r="N615" s="420"/>
      <c r="O615" s="420"/>
      <c r="P615" s="420"/>
      <c r="Q615" s="420"/>
      <c r="R615" s="420"/>
      <c r="S615" s="420"/>
      <c r="T615" s="420"/>
      <c r="U615" s="420"/>
      <c r="V615" s="420"/>
      <c r="W615" s="420"/>
      <c r="X615" s="420"/>
      <c r="Y615" s="420"/>
      <c r="Z615" s="420"/>
      <c r="AA615" s="420"/>
      <c r="AB615" s="420"/>
      <c r="AC615" s="420"/>
    </row>
    <row r="616" spans="2:29">
      <c r="B616" s="420"/>
      <c r="C616" s="420"/>
      <c r="D616" s="420"/>
      <c r="E616" s="420"/>
      <c r="F616" s="421"/>
      <c r="G616" s="421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  <c r="R616" s="420"/>
      <c r="S616" s="420"/>
      <c r="T616" s="420"/>
      <c r="U616" s="420"/>
      <c r="V616" s="420"/>
      <c r="W616" s="420"/>
      <c r="X616" s="420"/>
      <c r="Y616" s="420"/>
      <c r="Z616" s="420"/>
      <c r="AA616" s="420"/>
      <c r="AB616" s="420"/>
      <c r="AC616" s="420"/>
    </row>
    <row r="617" spans="2:29">
      <c r="B617" s="420"/>
      <c r="C617" s="420"/>
      <c r="D617" s="420"/>
      <c r="E617" s="420"/>
      <c r="F617" s="421"/>
      <c r="G617" s="421"/>
      <c r="H617" s="420"/>
      <c r="I617" s="420"/>
      <c r="J617" s="420"/>
      <c r="K617" s="420"/>
      <c r="L617" s="420"/>
      <c r="M617" s="420"/>
      <c r="N617" s="420"/>
      <c r="O617" s="420"/>
      <c r="P617" s="420"/>
      <c r="Q617" s="420"/>
      <c r="R617" s="420"/>
      <c r="S617" s="420"/>
      <c r="T617" s="420"/>
      <c r="U617" s="420"/>
      <c r="V617" s="420"/>
      <c r="W617" s="420"/>
      <c r="X617" s="420"/>
      <c r="Y617" s="420"/>
      <c r="Z617" s="420"/>
      <c r="AA617" s="420"/>
      <c r="AB617" s="420"/>
      <c r="AC617" s="420"/>
    </row>
    <row r="618" spans="2:29">
      <c r="B618" s="420"/>
      <c r="C618" s="420"/>
      <c r="D618" s="420"/>
      <c r="E618" s="420"/>
      <c r="F618" s="421"/>
      <c r="G618" s="421"/>
      <c r="H618" s="420"/>
      <c r="I618" s="420"/>
      <c r="J618" s="420"/>
      <c r="K618" s="420"/>
      <c r="L618" s="420"/>
      <c r="M618" s="420"/>
      <c r="N618" s="420"/>
      <c r="O618" s="420"/>
      <c r="P618" s="420"/>
      <c r="Q618" s="420"/>
      <c r="R618" s="420"/>
      <c r="S618" s="420"/>
      <c r="T618" s="420"/>
      <c r="U618" s="420"/>
      <c r="V618" s="420"/>
      <c r="W618" s="420"/>
      <c r="X618" s="420"/>
      <c r="Y618" s="420"/>
      <c r="Z618" s="420"/>
      <c r="AA618" s="420"/>
      <c r="AB618" s="420"/>
      <c r="AC618" s="420"/>
    </row>
    <row r="619" spans="2:29">
      <c r="B619" s="420"/>
      <c r="C619" s="420"/>
      <c r="D619" s="420"/>
      <c r="E619" s="420"/>
      <c r="F619" s="421"/>
      <c r="G619" s="421"/>
      <c r="H619" s="420"/>
      <c r="I619" s="420"/>
      <c r="J619" s="420"/>
      <c r="K619" s="420"/>
      <c r="L619" s="420"/>
      <c r="M619" s="420"/>
      <c r="N619" s="420"/>
      <c r="O619" s="420"/>
      <c r="P619" s="420"/>
      <c r="Q619" s="420"/>
      <c r="R619" s="420"/>
      <c r="S619" s="420"/>
      <c r="T619" s="420"/>
      <c r="U619" s="420"/>
      <c r="V619" s="420"/>
      <c r="W619" s="420"/>
      <c r="X619" s="420"/>
      <c r="Y619" s="420"/>
      <c r="Z619" s="420"/>
      <c r="AA619" s="420"/>
      <c r="AB619" s="420"/>
      <c r="AC619" s="420"/>
    </row>
    <row r="620" spans="2:29">
      <c r="B620" s="420"/>
      <c r="C620" s="420"/>
      <c r="D620" s="420"/>
      <c r="E620" s="420"/>
      <c r="F620" s="421"/>
      <c r="G620" s="421"/>
      <c r="H620" s="420"/>
      <c r="I620" s="420"/>
      <c r="J620" s="420"/>
      <c r="K620" s="420"/>
      <c r="L620" s="420"/>
      <c r="M620" s="420"/>
      <c r="N620" s="420"/>
      <c r="O620" s="420"/>
      <c r="P620" s="420"/>
      <c r="Q620" s="420"/>
      <c r="R620" s="420"/>
      <c r="S620" s="420"/>
      <c r="T620" s="420"/>
      <c r="U620" s="420"/>
      <c r="V620" s="420"/>
      <c r="W620" s="420"/>
      <c r="X620" s="420"/>
      <c r="Y620" s="420"/>
      <c r="Z620" s="420"/>
      <c r="AA620" s="420"/>
      <c r="AB620" s="420"/>
      <c r="AC620" s="420"/>
    </row>
    <row r="621" spans="2:29">
      <c r="B621" s="420"/>
      <c r="C621" s="420"/>
      <c r="D621" s="420"/>
      <c r="E621" s="420"/>
      <c r="F621" s="421"/>
      <c r="G621" s="421"/>
      <c r="H621" s="420"/>
      <c r="I621" s="420"/>
      <c r="J621" s="420"/>
      <c r="K621" s="420"/>
      <c r="L621" s="420"/>
      <c r="M621" s="420"/>
      <c r="N621" s="420"/>
      <c r="O621" s="420"/>
      <c r="P621" s="420"/>
      <c r="Q621" s="420"/>
      <c r="R621" s="420"/>
      <c r="S621" s="420"/>
      <c r="T621" s="420"/>
      <c r="U621" s="420"/>
      <c r="V621" s="420"/>
      <c r="W621" s="420"/>
      <c r="X621" s="420"/>
      <c r="Y621" s="420"/>
      <c r="Z621" s="420"/>
      <c r="AA621" s="420"/>
      <c r="AB621" s="420"/>
      <c r="AC621" s="420"/>
    </row>
    <row r="622" spans="2:29">
      <c r="B622" s="420"/>
      <c r="C622" s="420"/>
      <c r="D622" s="420"/>
      <c r="E622" s="420"/>
      <c r="F622" s="421"/>
      <c r="G622" s="421"/>
      <c r="H622" s="420"/>
      <c r="I622" s="420"/>
      <c r="J622" s="420"/>
      <c r="K622" s="420"/>
      <c r="L622" s="420"/>
      <c r="M622" s="420"/>
      <c r="N622" s="420"/>
      <c r="O622" s="420"/>
      <c r="P622" s="420"/>
      <c r="Q622" s="420"/>
      <c r="R622" s="420"/>
      <c r="S622" s="420"/>
      <c r="T622" s="420"/>
      <c r="U622" s="420"/>
      <c r="V622" s="420"/>
      <c r="W622" s="420"/>
      <c r="X622" s="420"/>
      <c r="Y622" s="420"/>
      <c r="Z622" s="420"/>
      <c r="AA622" s="420"/>
      <c r="AB622" s="420"/>
      <c r="AC622" s="420"/>
    </row>
    <row r="623" spans="2:29">
      <c r="B623" s="420"/>
      <c r="C623" s="420"/>
      <c r="D623" s="420"/>
      <c r="E623" s="420"/>
      <c r="F623" s="421"/>
      <c r="G623" s="421"/>
      <c r="H623" s="420"/>
      <c r="I623" s="420"/>
      <c r="J623" s="420"/>
      <c r="K623" s="420"/>
      <c r="L623" s="420"/>
      <c r="M623" s="420"/>
      <c r="N623" s="420"/>
      <c r="O623" s="420"/>
      <c r="P623" s="420"/>
      <c r="Q623" s="420"/>
      <c r="R623" s="420"/>
      <c r="S623" s="420"/>
      <c r="T623" s="420"/>
      <c r="U623" s="420"/>
      <c r="V623" s="420"/>
      <c r="W623" s="420"/>
      <c r="X623" s="420"/>
      <c r="Y623" s="420"/>
      <c r="Z623" s="420"/>
      <c r="AA623" s="420"/>
      <c r="AB623" s="420"/>
      <c r="AC623" s="420"/>
    </row>
    <row r="624" spans="2:29">
      <c r="B624" s="420"/>
      <c r="C624" s="420"/>
      <c r="D624" s="420"/>
      <c r="E624" s="420"/>
      <c r="F624" s="421"/>
      <c r="G624" s="421"/>
      <c r="H624" s="420"/>
      <c r="I624" s="420"/>
      <c r="J624" s="420"/>
      <c r="K624" s="420"/>
      <c r="L624" s="420"/>
      <c r="M624" s="420"/>
      <c r="N624" s="420"/>
      <c r="O624" s="420"/>
      <c r="P624" s="420"/>
      <c r="Q624" s="420"/>
      <c r="R624" s="420"/>
      <c r="S624" s="420"/>
      <c r="T624" s="420"/>
      <c r="U624" s="420"/>
      <c r="V624" s="420"/>
      <c r="W624" s="420"/>
      <c r="X624" s="420"/>
      <c r="Y624" s="420"/>
      <c r="Z624" s="420"/>
      <c r="AA624" s="420"/>
      <c r="AB624" s="420"/>
      <c r="AC624" s="420"/>
    </row>
    <row r="625" spans="2:29">
      <c r="B625" s="420"/>
      <c r="C625" s="420"/>
      <c r="D625" s="420"/>
      <c r="E625" s="420"/>
      <c r="F625" s="421"/>
      <c r="G625" s="421"/>
      <c r="H625" s="420"/>
      <c r="I625" s="420"/>
      <c r="J625" s="420"/>
      <c r="K625" s="420"/>
      <c r="L625" s="420"/>
      <c r="M625" s="420"/>
      <c r="N625" s="420"/>
      <c r="O625" s="420"/>
      <c r="P625" s="420"/>
      <c r="Q625" s="420"/>
      <c r="R625" s="420"/>
      <c r="S625" s="420"/>
      <c r="T625" s="420"/>
      <c r="U625" s="420"/>
      <c r="V625" s="420"/>
      <c r="W625" s="420"/>
      <c r="X625" s="420"/>
      <c r="Y625" s="420"/>
      <c r="Z625" s="420"/>
      <c r="AA625" s="420"/>
      <c r="AB625" s="420"/>
      <c r="AC625" s="420"/>
    </row>
    <row r="626" spans="2:29">
      <c r="B626" s="420"/>
      <c r="C626" s="420"/>
      <c r="D626" s="420"/>
      <c r="E626" s="420"/>
      <c r="F626" s="421"/>
      <c r="G626" s="421"/>
      <c r="H626" s="420"/>
      <c r="I626" s="420"/>
      <c r="J626" s="420"/>
      <c r="K626" s="420"/>
      <c r="L626" s="420"/>
      <c r="M626" s="420"/>
      <c r="N626" s="420"/>
      <c r="O626" s="420"/>
      <c r="P626" s="420"/>
      <c r="Q626" s="420"/>
      <c r="R626" s="420"/>
      <c r="S626" s="420"/>
      <c r="T626" s="420"/>
      <c r="U626" s="420"/>
      <c r="V626" s="420"/>
      <c r="W626" s="420"/>
      <c r="X626" s="420"/>
      <c r="Y626" s="420"/>
      <c r="Z626" s="420"/>
      <c r="AA626" s="420"/>
      <c r="AB626" s="420"/>
      <c r="AC626" s="420"/>
    </row>
    <row r="627" spans="2:29">
      <c r="B627" s="420"/>
      <c r="C627" s="420"/>
      <c r="D627" s="420"/>
      <c r="E627" s="420"/>
      <c r="F627" s="421"/>
      <c r="G627" s="421"/>
      <c r="H627" s="420"/>
      <c r="I627" s="420"/>
      <c r="J627" s="420"/>
      <c r="K627" s="420"/>
      <c r="L627" s="420"/>
      <c r="M627" s="420"/>
      <c r="N627" s="420"/>
      <c r="O627" s="420"/>
      <c r="P627" s="420"/>
      <c r="Q627" s="420"/>
      <c r="R627" s="420"/>
      <c r="S627" s="420"/>
      <c r="T627" s="420"/>
      <c r="U627" s="420"/>
      <c r="V627" s="420"/>
      <c r="W627" s="420"/>
      <c r="X627" s="420"/>
      <c r="Y627" s="420"/>
      <c r="Z627" s="420"/>
      <c r="AA627" s="420"/>
      <c r="AB627" s="420"/>
      <c r="AC627" s="420"/>
    </row>
    <row r="628" spans="2:29">
      <c r="B628" s="420"/>
      <c r="C628" s="420"/>
      <c r="D628" s="420"/>
      <c r="E628" s="420"/>
      <c r="F628" s="421"/>
      <c r="G628" s="421"/>
      <c r="H628" s="420"/>
      <c r="I628" s="420"/>
      <c r="J628" s="420"/>
      <c r="K628" s="420"/>
      <c r="L628" s="420"/>
      <c r="M628" s="420"/>
      <c r="N628" s="420"/>
      <c r="O628" s="420"/>
      <c r="P628" s="420"/>
      <c r="Q628" s="420"/>
      <c r="R628" s="420"/>
      <c r="S628" s="420"/>
      <c r="T628" s="420"/>
      <c r="U628" s="420"/>
      <c r="V628" s="420"/>
      <c r="W628" s="420"/>
      <c r="X628" s="420"/>
      <c r="Y628" s="420"/>
      <c r="Z628" s="420"/>
      <c r="AA628" s="420"/>
      <c r="AB628" s="420"/>
      <c r="AC628" s="420"/>
    </row>
    <row r="629" spans="2:29">
      <c r="B629" s="420"/>
      <c r="C629" s="420"/>
      <c r="D629" s="420"/>
      <c r="E629" s="420"/>
      <c r="F629" s="421"/>
      <c r="G629" s="421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  <c r="R629" s="420"/>
      <c r="S629" s="420"/>
      <c r="T629" s="420"/>
      <c r="U629" s="420"/>
      <c r="V629" s="420"/>
      <c r="W629" s="420"/>
      <c r="X629" s="420"/>
      <c r="Y629" s="420"/>
      <c r="Z629" s="420"/>
      <c r="AA629" s="420"/>
      <c r="AB629" s="420"/>
      <c r="AC629" s="420"/>
    </row>
    <row r="630" spans="2:29">
      <c r="B630" s="420"/>
      <c r="C630" s="420"/>
      <c r="D630" s="420"/>
      <c r="E630" s="420"/>
      <c r="F630" s="421"/>
      <c r="G630" s="421"/>
      <c r="H630" s="420"/>
      <c r="I630" s="420"/>
      <c r="J630" s="420"/>
      <c r="K630" s="420"/>
      <c r="L630" s="420"/>
      <c r="M630" s="420"/>
      <c r="N630" s="420"/>
      <c r="O630" s="420"/>
      <c r="P630" s="420"/>
      <c r="Q630" s="420"/>
      <c r="R630" s="420"/>
      <c r="S630" s="420"/>
      <c r="T630" s="420"/>
      <c r="U630" s="420"/>
      <c r="V630" s="420"/>
      <c r="W630" s="420"/>
      <c r="X630" s="420"/>
      <c r="Y630" s="420"/>
      <c r="Z630" s="420"/>
      <c r="AA630" s="420"/>
      <c r="AB630" s="420"/>
      <c r="AC630" s="420"/>
    </row>
    <row r="631" spans="2:29">
      <c r="B631" s="420"/>
      <c r="C631" s="420"/>
      <c r="D631" s="420"/>
      <c r="E631" s="420"/>
      <c r="F631" s="421"/>
      <c r="G631" s="421"/>
      <c r="H631" s="420"/>
      <c r="I631" s="420"/>
      <c r="J631" s="420"/>
      <c r="K631" s="420"/>
      <c r="L631" s="420"/>
      <c r="M631" s="420"/>
      <c r="N631" s="420"/>
      <c r="O631" s="420"/>
      <c r="P631" s="420"/>
      <c r="Q631" s="420"/>
      <c r="R631" s="420"/>
      <c r="S631" s="420"/>
      <c r="T631" s="420"/>
      <c r="U631" s="420"/>
      <c r="V631" s="420"/>
      <c r="W631" s="420"/>
      <c r="X631" s="420"/>
      <c r="Y631" s="420"/>
      <c r="Z631" s="420"/>
      <c r="AA631" s="420"/>
      <c r="AB631" s="420"/>
      <c r="AC631" s="420"/>
    </row>
    <row r="632" spans="2:29">
      <c r="B632" s="420"/>
      <c r="C632" s="420"/>
      <c r="D632" s="420"/>
      <c r="E632" s="420"/>
      <c r="F632" s="421"/>
      <c r="G632" s="421"/>
      <c r="H632" s="420"/>
      <c r="I632" s="420"/>
      <c r="J632" s="420"/>
      <c r="K632" s="420"/>
      <c r="L632" s="420"/>
      <c r="M632" s="420"/>
      <c r="N632" s="420"/>
      <c r="O632" s="420"/>
      <c r="P632" s="420"/>
      <c r="Q632" s="420"/>
      <c r="R632" s="420"/>
      <c r="S632" s="420"/>
      <c r="T632" s="420"/>
      <c r="U632" s="420"/>
      <c r="V632" s="420"/>
      <c r="W632" s="420"/>
      <c r="X632" s="420"/>
      <c r="Y632" s="420"/>
      <c r="Z632" s="420"/>
      <c r="AA632" s="420"/>
      <c r="AB632" s="420"/>
      <c r="AC632" s="420"/>
    </row>
    <row r="633" spans="2:29">
      <c r="B633" s="420"/>
      <c r="C633" s="420"/>
      <c r="D633" s="420"/>
      <c r="E633" s="420"/>
      <c r="F633" s="421"/>
      <c r="G633" s="421"/>
      <c r="H633" s="420"/>
      <c r="I633" s="420"/>
      <c r="J633" s="420"/>
      <c r="K633" s="420"/>
      <c r="L633" s="420"/>
      <c r="M633" s="420"/>
      <c r="N633" s="420"/>
      <c r="O633" s="420"/>
      <c r="P633" s="420"/>
      <c r="Q633" s="420"/>
      <c r="R633" s="420"/>
      <c r="S633" s="420"/>
      <c r="T633" s="420"/>
      <c r="U633" s="420"/>
      <c r="V633" s="420"/>
      <c r="W633" s="420"/>
      <c r="X633" s="420"/>
      <c r="Y633" s="420"/>
      <c r="Z633" s="420"/>
      <c r="AA633" s="420"/>
      <c r="AB633" s="420"/>
      <c r="AC633" s="420"/>
    </row>
    <row r="634" spans="2:29">
      <c r="B634" s="420"/>
      <c r="C634" s="420"/>
      <c r="D634" s="420"/>
      <c r="E634" s="420"/>
      <c r="F634" s="421"/>
      <c r="G634" s="421"/>
      <c r="H634" s="420"/>
      <c r="I634" s="420"/>
      <c r="J634" s="420"/>
      <c r="K634" s="420"/>
      <c r="L634" s="420"/>
      <c r="M634" s="420"/>
      <c r="N634" s="420"/>
      <c r="O634" s="420"/>
      <c r="P634" s="420"/>
      <c r="Q634" s="420"/>
      <c r="R634" s="420"/>
      <c r="S634" s="420"/>
      <c r="T634" s="420"/>
      <c r="U634" s="420"/>
      <c r="V634" s="420"/>
      <c r="W634" s="420"/>
      <c r="X634" s="420"/>
      <c r="Y634" s="420"/>
      <c r="Z634" s="420"/>
      <c r="AA634" s="420"/>
      <c r="AB634" s="420"/>
      <c r="AC634" s="420"/>
    </row>
    <row r="635" spans="2:29">
      <c r="B635" s="420"/>
      <c r="C635" s="420"/>
      <c r="D635" s="420"/>
      <c r="E635" s="420"/>
      <c r="F635" s="421"/>
      <c r="G635" s="421"/>
      <c r="H635" s="420"/>
      <c r="I635" s="420"/>
      <c r="J635" s="420"/>
      <c r="K635" s="420"/>
      <c r="L635" s="420"/>
      <c r="M635" s="420"/>
      <c r="N635" s="420"/>
      <c r="O635" s="420"/>
      <c r="P635" s="420"/>
      <c r="Q635" s="420"/>
      <c r="R635" s="420"/>
      <c r="S635" s="420"/>
      <c r="T635" s="420"/>
      <c r="U635" s="420"/>
      <c r="V635" s="420"/>
      <c r="W635" s="420"/>
      <c r="X635" s="420"/>
      <c r="Y635" s="420"/>
      <c r="Z635" s="420"/>
      <c r="AA635" s="420"/>
      <c r="AB635" s="420"/>
      <c r="AC635" s="420"/>
    </row>
    <row r="636" spans="2:29">
      <c r="B636" s="420"/>
      <c r="C636" s="420"/>
      <c r="D636" s="420"/>
      <c r="E636" s="420"/>
      <c r="F636" s="421"/>
      <c r="G636" s="421"/>
      <c r="H636" s="420"/>
      <c r="I636" s="420"/>
      <c r="J636" s="420"/>
      <c r="K636" s="420"/>
      <c r="L636" s="420"/>
      <c r="M636" s="420"/>
      <c r="N636" s="420"/>
      <c r="O636" s="420"/>
      <c r="P636" s="420"/>
      <c r="Q636" s="420"/>
      <c r="R636" s="420"/>
      <c r="S636" s="420"/>
      <c r="T636" s="420"/>
      <c r="U636" s="420"/>
      <c r="V636" s="420"/>
      <c r="W636" s="420"/>
      <c r="X636" s="420"/>
      <c r="Y636" s="420"/>
      <c r="Z636" s="420"/>
      <c r="AA636" s="420"/>
      <c r="AB636" s="420"/>
      <c r="AC636" s="420"/>
    </row>
    <row r="637" spans="2:29">
      <c r="B637" s="420"/>
      <c r="C637" s="420"/>
      <c r="D637" s="420"/>
      <c r="E637" s="420"/>
      <c r="F637" s="421"/>
      <c r="G637" s="421"/>
      <c r="H637" s="420"/>
      <c r="I637" s="420"/>
      <c r="J637" s="420"/>
      <c r="K637" s="420"/>
      <c r="L637" s="420"/>
      <c r="M637" s="420"/>
      <c r="N637" s="420"/>
      <c r="O637" s="420"/>
      <c r="P637" s="420"/>
      <c r="Q637" s="420"/>
      <c r="R637" s="420"/>
      <c r="S637" s="420"/>
      <c r="T637" s="420"/>
      <c r="U637" s="420"/>
      <c r="V637" s="420"/>
      <c r="W637" s="420"/>
      <c r="X637" s="420"/>
      <c r="Y637" s="420"/>
      <c r="Z637" s="420"/>
      <c r="AA637" s="420"/>
      <c r="AB637" s="420"/>
      <c r="AC637" s="420"/>
    </row>
    <row r="638" spans="2:29">
      <c r="B638" s="420"/>
      <c r="C638" s="420"/>
      <c r="D638" s="420"/>
      <c r="E638" s="420"/>
      <c r="F638" s="421"/>
      <c r="G638" s="421"/>
      <c r="H638" s="420"/>
      <c r="I638" s="420"/>
      <c r="J638" s="420"/>
      <c r="K638" s="420"/>
      <c r="L638" s="420"/>
      <c r="M638" s="420"/>
      <c r="N638" s="420"/>
      <c r="O638" s="420"/>
      <c r="P638" s="420"/>
      <c r="Q638" s="420"/>
      <c r="R638" s="420"/>
      <c r="S638" s="420"/>
      <c r="T638" s="420"/>
      <c r="U638" s="420"/>
      <c r="V638" s="420"/>
      <c r="W638" s="420"/>
      <c r="X638" s="420"/>
      <c r="Y638" s="420"/>
      <c r="Z638" s="420"/>
      <c r="AA638" s="420"/>
      <c r="AB638" s="420"/>
      <c r="AC638" s="420"/>
    </row>
    <row r="639" spans="2:29">
      <c r="B639" s="420"/>
      <c r="C639" s="420"/>
      <c r="D639" s="420"/>
      <c r="E639" s="420"/>
      <c r="F639" s="421"/>
      <c r="G639" s="421"/>
      <c r="H639" s="420"/>
      <c r="I639" s="420"/>
      <c r="J639" s="420"/>
      <c r="K639" s="420"/>
      <c r="L639" s="420"/>
      <c r="M639" s="420"/>
      <c r="N639" s="420"/>
      <c r="O639" s="420"/>
      <c r="P639" s="420"/>
      <c r="Q639" s="420"/>
      <c r="R639" s="420"/>
      <c r="S639" s="420"/>
      <c r="T639" s="420"/>
      <c r="U639" s="420"/>
      <c r="V639" s="420"/>
      <c r="W639" s="420"/>
      <c r="X639" s="420"/>
      <c r="Y639" s="420"/>
      <c r="Z639" s="420"/>
      <c r="AA639" s="420"/>
      <c r="AB639" s="420"/>
      <c r="AC639" s="420"/>
    </row>
    <row r="640" spans="2:29">
      <c r="B640" s="420"/>
      <c r="C640" s="420"/>
      <c r="D640" s="420"/>
      <c r="E640" s="420"/>
      <c r="F640" s="421"/>
      <c r="G640" s="421"/>
      <c r="H640" s="420"/>
      <c r="I640" s="420"/>
      <c r="J640" s="420"/>
      <c r="K640" s="420"/>
      <c r="L640" s="420"/>
      <c r="M640" s="420"/>
      <c r="N640" s="420"/>
      <c r="O640" s="420"/>
      <c r="P640" s="420"/>
      <c r="Q640" s="420"/>
      <c r="R640" s="420"/>
      <c r="S640" s="420"/>
      <c r="T640" s="420"/>
      <c r="U640" s="420"/>
      <c r="V640" s="420"/>
      <c r="W640" s="420"/>
      <c r="X640" s="420"/>
      <c r="Y640" s="420"/>
      <c r="Z640" s="420"/>
      <c r="AA640" s="420"/>
      <c r="AB640" s="420"/>
      <c r="AC640" s="420"/>
    </row>
    <row r="641" spans="2:29">
      <c r="B641" s="420"/>
      <c r="C641" s="420"/>
      <c r="D641" s="420"/>
      <c r="E641" s="420"/>
      <c r="F641" s="421"/>
      <c r="G641" s="421"/>
      <c r="H641" s="420"/>
      <c r="I641" s="420"/>
      <c r="J641" s="420"/>
      <c r="K641" s="420"/>
      <c r="L641" s="420"/>
      <c r="M641" s="420"/>
      <c r="N641" s="420"/>
      <c r="O641" s="420"/>
      <c r="P641" s="420"/>
      <c r="Q641" s="420"/>
      <c r="R641" s="420"/>
      <c r="S641" s="420"/>
      <c r="T641" s="420"/>
      <c r="U641" s="420"/>
      <c r="V641" s="420"/>
      <c r="W641" s="420"/>
      <c r="X641" s="420"/>
      <c r="Y641" s="420"/>
      <c r="Z641" s="420"/>
      <c r="AA641" s="420"/>
      <c r="AB641" s="420"/>
      <c r="AC641" s="420"/>
    </row>
    <row r="642" spans="2:29">
      <c r="B642" s="420"/>
      <c r="C642" s="420"/>
      <c r="D642" s="420"/>
      <c r="E642" s="420"/>
      <c r="F642" s="421"/>
      <c r="G642" s="421"/>
      <c r="H642" s="420"/>
      <c r="I642" s="420"/>
      <c r="J642" s="420"/>
      <c r="K642" s="420"/>
      <c r="L642" s="420"/>
      <c r="M642" s="420"/>
      <c r="N642" s="420"/>
      <c r="O642" s="420"/>
      <c r="P642" s="420"/>
      <c r="Q642" s="420"/>
      <c r="R642" s="420"/>
      <c r="S642" s="420"/>
      <c r="T642" s="420"/>
      <c r="U642" s="420"/>
      <c r="V642" s="420"/>
      <c r="W642" s="420"/>
      <c r="X642" s="420"/>
      <c r="Y642" s="420"/>
      <c r="Z642" s="420"/>
      <c r="AA642" s="420"/>
      <c r="AB642" s="420"/>
      <c r="AC642" s="420"/>
    </row>
    <row r="643" spans="2:29">
      <c r="B643" s="420"/>
      <c r="C643" s="420"/>
      <c r="D643" s="420"/>
      <c r="E643" s="420"/>
      <c r="F643" s="421"/>
      <c r="G643" s="421"/>
      <c r="H643" s="420"/>
      <c r="I643" s="420"/>
      <c r="J643" s="420"/>
      <c r="K643" s="420"/>
      <c r="L643" s="420"/>
      <c r="M643" s="420"/>
      <c r="N643" s="420"/>
      <c r="O643" s="420"/>
      <c r="P643" s="420"/>
      <c r="Q643" s="420"/>
      <c r="R643" s="420"/>
      <c r="S643" s="420"/>
      <c r="T643" s="420"/>
      <c r="U643" s="420"/>
      <c r="V643" s="420"/>
      <c r="W643" s="420"/>
      <c r="X643" s="420"/>
      <c r="Y643" s="420"/>
      <c r="Z643" s="420"/>
      <c r="AA643" s="420"/>
      <c r="AB643" s="420"/>
      <c r="AC643" s="420"/>
    </row>
    <row r="644" spans="2:29">
      <c r="B644" s="420"/>
      <c r="C644" s="420"/>
      <c r="D644" s="420"/>
      <c r="E644" s="420"/>
      <c r="F644" s="421"/>
      <c r="G644" s="421"/>
      <c r="H644" s="420"/>
      <c r="I644" s="420"/>
      <c r="J644" s="420"/>
      <c r="K644" s="420"/>
      <c r="L644" s="420"/>
      <c r="M644" s="420"/>
      <c r="N644" s="420"/>
      <c r="O644" s="420"/>
      <c r="P644" s="420"/>
      <c r="Q644" s="420"/>
      <c r="R644" s="420"/>
      <c r="S644" s="420"/>
      <c r="T644" s="420"/>
      <c r="U644" s="420"/>
      <c r="V644" s="420"/>
      <c r="W644" s="420"/>
      <c r="X644" s="420"/>
      <c r="Y644" s="420"/>
      <c r="Z644" s="420"/>
      <c r="AA644" s="420"/>
      <c r="AB644" s="420"/>
      <c r="AC644" s="420"/>
    </row>
    <row r="645" spans="2:29">
      <c r="B645" s="420"/>
      <c r="C645" s="420"/>
      <c r="D645" s="420"/>
      <c r="E645" s="420"/>
      <c r="F645" s="421"/>
      <c r="G645" s="421"/>
      <c r="H645" s="420"/>
      <c r="I645" s="420"/>
      <c r="J645" s="420"/>
      <c r="K645" s="420"/>
      <c r="L645" s="420"/>
      <c r="M645" s="420"/>
      <c r="N645" s="420"/>
      <c r="O645" s="420"/>
      <c r="P645" s="420"/>
      <c r="Q645" s="420"/>
      <c r="R645" s="420"/>
      <c r="S645" s="420"/>
      <c r="T645" s="420"/>
      <c r="U645" s="420"/>
      <c r="V645" s="420"/>
      <c r="W645" s="420"/>
      <c r="X645" s="420"/>
      <c r="Y645" s="420"/>
      <c r="Z645" s="420"/>
      <c r="AA645" s="420"/>
      <c r="AB645" s="420"/>
      <c r="AC645" s="420"/>
    </row>
    <row r="646" spans="2:29">
      <c r="B646" s="420"/>
      <c r="C646" s="420"/>
      <c r="D646" s="420"/>
      <c r="E646" s="420"/>
      <c r="F646" s="421"/>
      <c r="G646" s="421"/>
      <c r="H646" s="420"/>
      <c r="I646" s="420"/>
      <c r="J646" s="420"/>
      <c r="K646" s="420"/>
      <c r="L646" s="420"/>
      <c r="M646" s="420"/>
      <c r="N646" s="420"/>
      <c r="O646" s="420"/>
      <c r="P646" s="420"/>
      <c r="Q646" s="420"/>
      <c r="R646" s="420"/>
      <c r="S646" s="420"/>
      <c r="T646" s="420"/>
      <c r="U646" s="420"/>
      <c r="V646" s="420"/>
      <c r="W646" s="420"/>
      <c r="X646" s="420"/>
      <c r="Y646" s="420"/>
      <c r="Z646" s="420"/>
      <c r="AA646" s="420"/>
      <c r="AB646" s="420"/>
      <c r="AC646" s="420"/>
    </row>
    <row r="647" spans="2:29">
      <c r="B647" s="420"/>
      <c r="C647" s="420"/>
      <c r="D647" s="420"/>
      <c r="E647" s="420"/>
      <c r="F647" s="421"/>
      <c r="G647" s="421"/>
      <c r="H647" s="420"/>
      <c r="I647" s="420"/>
      <c r="J647" s="420"/>
      <c r="K647" s="420"/>
      <c r="L647" s="420"/>
      <c r="M647" s="420"/>
      <c r="N647" s="420"/>
      <c r="O647" s="420"/>
      <c r="P647" s="420"/>
      <c r="Q647" s="420"/>
      <c r="R647" s="420"/>
      <c r="S647" s="420"/>
      <c r="T647" s="420"/>
      <c r="U647" s="420"/>
      <c r="V647" s="420"/>
      <c r="W647" s="420"/>
      <c r="X647" s="420"/>
      <c r="Y647" s="420"/>
      <c r="Z647" s="420"/>
      <c r="AA647" s="420"/>
      <c r="AB647" s="420"/>
      <c r="AC647" s="420"/>
    </row>
    <row r="648" spans="2:29">
      <c r="B648" s="420"/>
      <c r="C648" s="420"/>
      <c r="D648" s="420"/>
      <c r="E648" s="420"/>
      <c r="F648" s="421"/>
      <c r="G648" s="421"/>
      <c r="H648" s="420"/>
      <c r="I648" s="420"/>
      <c r="J648" s="420"/>
      <c r="K648" s="420"/>
      <c r="L648" s="420"/>
      <c r="M648" s="420"/>
      <c r="N648" s="420"/>
      <c r="O648" s="420"/>
      <c r="P648" s="420"/>
      <c r="Q648" s="420"/>
      <c r="R648" s="420"/>
      <c r="S648" s="420"/>
      <c r="T648" s="420"/>
      <c r="U648" s="420"/>
      <c r="V648" s="420"/>
      <c r="W648" s="420"/>
      <c r="X648" s="420"/>
      <c r="Y648" s="420"/>
      <c r="Z648" s="420"/>
      <c r="AA648" s="420"/>
      <c r="AB648" s="420"/>
      <c r="AC648" s="420"/>
    </row>
    <row r="649" spans="2:29">
      <c r="B649" s="420"/>
      <c r="C649" s="420"/>
      <c r="D649" s="420"/>
      <c r="E649" s="420"/>
      <c r="F649" s="421"/>
      <c r="G649" s="421"/>
      <c r="H649" s="420"/>
      <c r="I649" s="420"/>
      <c r="J649" s="420"/>
      <c r="K649" s="420"/>
      <c r="L649" s="420"/>
      <c r="M649" s="420"/>
      <c r="N649" s="420"/>
      <c r="O649" s="420"/>
      <c r="P649" s="420"/>
      <c r="Q649" s="420"/>
      <c r="R649" s="420"/>
      <c r="S649" s="420"/>
      <c r="T649" s="420"/>
      <c r="U649" s="420"/>
      <c r="V649" s="420"/>
      <c r="W649" s="420"/>
      <c r="X649" s="420"/>
      <c r="Y649" s="420"/>
      <c r="Z649" s="420"/>
      <c r="AA649" s="420"/>
      <c r="AB649" s="420"/>
      <c r="AC649" s="420"/>
    </row>
    <row r="650" spans="2:29">
      <c r="B650" s="420"/>
      <c r="C650" s="420"/>
      <c r="D650" s="420"/>
      <c r="E650" s="420"/>
      <c r="F650" s="421"/>
      <c r="G650" s="421"/>
      <c r="H650" s="420"/>
      <c r="I650" s="420"/>
      <c r="J650" s="420"/>
      <c r="K650" s="420"/>
      <c r="L650" s="420"/>
      <c r="M650" s="420"/>
      <c r="N650" s="420"/>
      <c r="O650" s="420"/>
      <c r="P650" s="420"/>
      <c r="Q650" s="420"/>
      <c r="R650" s="420"/>
      <c r="S650" s="420"/>
      <c r="T650" s="420"/>
      <c r="U650" s="420"/>
      <c r="V650" s="420"/>
      <c r="W650" s="420"/>
      <c r="X650" s="420"/>
      <c r="Y650" s="420"/>
      <c r="Z650" s="420"/>
      <c r="AA650" s="420"/>
      <c r="AB650" s="420"/>
      <c r="AC650" s="420"/>
    </row>
    <row r="651" spans="2:29">
      <c r="B651" s="420"/>
      <c r="C651" s="420"/>
      <c r="D651" s="420"/>
      <c r="E651" s="420"/>
      <c r="F651" s="421"/>
      <c r="G651" s="421"/>
      <c r="H651" s="420"/>
      <c r="I651" s="420"/>
      <c r="J651" s="420"/>
      <c r="K651" s="420"/>
      <c r="L651" s="420"/>
      <c r="M651" s="420"/>
      <c r="N651" s="420"/>
      <c r="O651" s="420"/>
      <c r="P651" s="420"/>
      <c r="Q651" s="420"/>
      <c r="R651" s="420"/>
      <c r="S651" s="420"/>
      <c r="T651" s="420"/>
      <c r="U651" s="420"/>
      <c r="V651" s="420"/>
      <c r="W651" s="420"/>
      <c r="X651" s="420"/>
      <c r="Y651" s="420"/>
      <c r="Z651" s="420"/>
      <c r="AA651" s="420"/>
      <c r="AB651" s="420"/>
      <c r="AC651" s="420"/>
    </row>
    <row r="652" spans="2:29">
      <c r="B652" s="420"/>
      <c r="C652" s="420"/>
      <c r="D652" s="420"/>
      <c r="E652" s="420"/>
      <c r="F652" s="421"/>
      <c r="G652" s="421"/>
      <c r="H652" s="420"/>
      <c r="I652" s="420"/>
      <c r="J652" s="420"/>
      <c r="K652" s="420"/>
      <c r="L652" s="420"/>
      <c r="M652" s="420"/>
      <c r="N652" s="420"/>
      <c r="O652" s="420"/>
      <c r="P652" s="420"/>
      <c r="Q652" s="420"/>
      <c r="R652" s="420"/>
      <c r="S652" s="420"/>
      <c r="T652" s="420"/>
      <c r="U652" s="420"/>
      <c r="V652" s="420"/>
      <c r="W652" s="420"/>
      <c r="X652" s="420"/>
      <c r="Y652" s="420"/>
      <c r="Z652" s="420"/>
      <c r="AA652" s="420"/>
      <c r="AB652" s="420"/>
      <c r="AC652" s="420"/>
    </row>
    <row r="653" spans="2:29">
      <c r="B653" s="420"/>
      <c r="C653" s="420"/>
      <c r="D653" s="420"/>
      <c r="E653" s="420"/>
      <c r="F653" s="421"/>
      <c r="G653" s="421"/>
      <c r="H653" s="420"/>
      <c r="I653" s="420"/>
      <c r="J653" s="420"/>
      <c r="K653" s="420"/>
      <c r="L653" s="420"/>
      <c r="M653" s="420"/>
      <c r="N653" s="420"/>
      <c r="O653" s="420"/>
      <c r="P653" s="420"/>
      <c r="Q653" s="420"/>
      <c r="R653" s="420"/>
      <c r="S653" s="420"/>
      <c r="T653" s="420"/>
      <c r="U653" s="420"/>
      <c r="V653" s="420"/>
      <c r="W653" s="420"/>
      <c r="X653" s="420"/>
      <c r="Y653" s="420"/>
      <c r="Z653" s="420"/>
      <c r="AA653" s="420"/>
      <c r="AB653" s="420"/>
      <c r="AC653" s="420"/>
    </row>
    <row r="654" spans="2:29">
      <c r="B654" s="420"/>
      <c r="C654" s="420"/>
      <c r="D654" s="420"/>
      <c r="E654" s="420"/>
      <c r="F654" s="421"/>
      <c r="G654" s="421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  <c r="R654" s="420"/>
      <c r="S654" s="420"/>
      <c r="T654" s="420"/>
      <c r="U654" s="420"/>
      <c r="V654" s="420"/>
      <c r="W654" s="420"/>
      <c r="X654" s="420"/>
      <c r="Y654" s="420"/>
      <c r="Z654" s="420"/>
      <c r="AA654" s="420"/>
      <c r="AB654" s="420"/>
      <c r="AC654" s="420"/>
    </row>
    <row r="655" spans="2:29">
      <c r="B655" s="420"/>
      <c r="C655" s="420"/>
      <c r="D655" s="420"/>
      <c r="E655" s="420"/>
      <c r="F655" s="421"/>
      <c r="G655" s="421"/>
      <c r="H655" s="420"/>
      <c r="I655" s="420"/>
      <c r="J655" s="420"/>
      <c r="K655" s="420"/>
      <c r="L655" s="420"/>
      <c r="M655" s="420"/>
      <c r="N655" s="420"/>
      <c r="O655" s="420"/>
      <c r="P655" s="420"/>
      <c r="Q655" s="420"/>
      <c r="R655" s="420"/>
      <c r="S655" s="420"/>
      <c r="T655" s="420"/>
      <c r="U655" s="420"/>
      <c r="V655" s="420"/>
      <c r="W655" s="420"/>
      <c r="X655" s="420"/>
      <c r="Y655" s="420"/>
      <c r="Z655" s="420"/>
      <c r="AA655" s="420"/>
      <c r="AB655" s="420"/>
      <c r="AC655" s="420"/>
    </row>
    <row r="656" spans="2:29">
      <c r="B656" s="420"/>
      <c r="C656" s="420"/>
      <c r="D656" s="420"/>
      <c r="E656" s="420"/>
      <c r="F656" s="421"/>
      <c r="G656" s="421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420"/>
      <c r="T656" s="420"/>
      <c r="U656" s="420"/>
      <c r="V656" s="420"/>
      <c r="W656" s="420"/>
      <c r="X656" s="420"/>
      <c r="Y656" s="420"/>
      <c r="Z656" s="420"/>
      <c r="AA656" s="420"/>
      <c r="AB656" s="420"/>
      <c r="AC656" s="420"/>
    </row>
    <row r="657" spans="2:29">
      <c r="B657" s="420"/>
      <c r="C657" s="420"/>
      <c r="D657" s="420"/>
      <c r="E657" s="420"/>
      <c r="F657" s="421"/>
      <c r="G657" s="421"/>
      <c r="H657" s="420"/>
      <c r="I657" s="420"/>
      <c r="J657" s="420"/>
      <c r="K657" s="420"/>
      <c r="L657" s="420"/>
      <c r="M657" s="420"/>
      <c r="N657" s="420"/>
      <c r="O657" s="420"/>
      <c r="P657" s="420"/>
      <c r="Q657" s="420"/>
      <c r="R657" s="420"/>
      <c r="S657" s="420"/>
      <c r="T657" s="420"/>
      <c r="U657" s="420"/>
      <c r="V657" s="420"/>
      <c r="W657" s="420"/>
      <c r="X657" s="420"/>
      <c r="Y657" s="420"/>
      <c r="Z657" s="420"/>
      <c r="AA657" s="420"/>
      <c r="AB657" s="420"/>
      <c r="AC657" s="420"/>
    </row>
    <row r="658" spans="2:29">
      <c r="B658" s="420"/>
      <c r="C658" s="420"/>
      <c r="D658" s="420"/>
      <c r="E658" s="420"/>
      <c r="F658" s="421"/>
      <c r="G658" s="421"/>
      <c r="H658" s="420"/>
      <c r="I658" s="420"/>
      <c r="J658" s="420"/>
      <c r="K658" s="420"/>
      <c r="L658" s="420"/>
      <c r="M658" s="420"/>
      <c r="N658" s="420"/>
      <c r="O658" s="420"/>
      <c r="P658" s="420"/>
      <c r="Q658" s="420"/>
      <c r="R658" s="420"/>
      <c r="S658" s="420"/>
      <c r="T658" s="420"/>
      <c r="U658" s="420"/>
      <c r="V658" s="420"/>
      <c r="W658" s="420"/>
      <c r="X658" s="420"/>
      <c r="Y658" s="420"/>
      <c r="Z658" s="420"/>
      <c r="AA658" s="420"/>
      <c r="AB658" s="420"/>
      <c r="AC658" s="420"/>
    </row>
    <row r="659" spans="2:29">
      <c r="B659" s="420"/>
      <c r="C659" s="420"/>
      <c r="D659" s="420"/>
      <c r="E659" s="420"/>
      <c r="F659" s="421"/>
      <c r="G659" s="421"/>
      <c r="H659" s="420"/>
      <c r="I659" s="420"/>
      <c r="J659" s="420"/>
      <c r="K659" s="420"/>
      <c r="L659" s="420"/>
      <c r="M659" s="420"/>
      <c r="N659" s="420"/>
      <c r="O659" s="420"/>
      <c r="P659" s="420"/>
      <c r="Q659" s="420"/>
      <c r="R659" s="420"/>
      <c r="S659" s="420"/>
      <c r="T659" s="420"/>
      <c r="U659" s="420"/>
      <c r="V659" s="420"/>
      <c r="W659" s="420"/>
      <c r="X659" s="420"/>
      <c r="Y659" s="420"/>
      <c r="Z659" s="420"/>
      <c r="AA659" s="420"/>
      <c r="AB659" s="420"/>
      <c r="AC659" s="420"/>
    </row>
    <row r="660" spans="2:29">
      <c r="B660" s="420"/>
      <c r="C660" s="420"/>
      <c r="D660" s="420"/>
      <c r="E660" s="420"/>
      <c r="F660" s="421"/>
      <c r="G660" s="421"/>
      <c r="H660" s="420"/>
      <c r="I660" s="420"/>
      <c r="J660" s="420"/>
      <c r="K660" s="420"/>
      <c r="L660" s="420"/>
      <c r="M660" s="420"/>
      <c r="N660" s="420"/>
      <c r="O660" s="420"/>
      <c r="P660" s="420"/>
      <c r="Q660" s="420"/>
      <c r="R660" s="420"/>
      <c r="S660" s="420"/>
      <c r="T660" s="420"/>
      <c r="U660" s="420"/>
      <c r="V660" s="420"/>
      <c r="W660" s="420"/>
      <c r="X660" s="420"/>
      <c r="Y660" s="420"/>
      <c r="Z660" s="420"/>
      <c r="AA660" s="420"/>
      <c r="AB660" s="420"/>
      <c r="AC660" s="420"/>
    </row>
    <row r="661" spans="2:29">
      <c r="B661" s="420"/>
      <c r="C661" s="420"/>
      <c r="D661" s="420"/>
      <c r="E661" s="420"/>
      <c r="F661" s="421"/>
      <c r="G661" s="421"/>
      <c r="H661" s="420"/>
      <c r="I661" s="420"/>
      <c r="J661" s="420"/>
      <c r="K661" s="420"/>
      <c r="L661" s="420"/>
      <c r="M661" s="420"/>
      <c r="N661" s="420"/>
      <c r="O661" s="420"/>
      <c r="P661" s="420"/>
      <c r="Q661" s="420"/>
      <c r="R661" s="420"/>
      <c r="S661" s="420"/>
      <c r="T661" s="420"/>
      <c r="U661" s="420"/>
      <c r="V661" s="420"/>
      <c r="W661" s="420"/>
      <c r="X661" s="420"/>
      <c r="Y661" s="420"/>
      <c r="Z661" s="420"/>
      <c r="AA661" s="420"/>
      <c r="AB661" s="420"/>
      <c r="AC661" s="420"/>
    </row>
    <row r="662" spans="2:29">
      <c r="B662" s="420"/>
      <c r="C662" s="420"/>
      <c r="D662" s="420"/>
      <c r="E662" s="420"/>
      <c r="F662" s="421"/>
      <c r="G662" s="421"/>
      <c r="H662" s="420"/>
      <c r="I662" s="420"/>
      <c r="J662" s="420"/>
      <c r="K662" s="420"/>
      <c r="L662" s="420"/>
      <c r="M662" s="420"/>
      <c r="N662" s="420"/>
      <c r="O662" s="420"/>
      <c r="P662" s="420"/>
      <c r="Q662" s="420"/>
      <c r="R662" s="420"/>
      <c r="S662" s="420"/>
      <c r="T662" s="420"/>
      <c r="U662" s="420"/>
      <c r="V662" s="420"/>
      <c r="W662" s="420"/>
      <c r="X662" s="420"/>
      <c r="Y662" s="420"/>
      <c r="Z662" s="420"/>
      <c r="AA662" s="420"/>
      <c r="AB662" s="420"/>
      <c r="AC662" s="420"/>
    </row>
    <row r="663" spans="2:29">
      <c r="B663" s="420"/>
      <c r="C663" s="420"/>
      <c r="D663" s="420"/>
      <c r="E663" s="420"/>
      <c r="F663" s="421"/>
      <c r="G663" s="421"/>
      <c r="H663" s="420"/>
      <c r="I663" s="420"/>
      <c r="J663" s="420"/>
      <c r="K663" s="420"/>
      <c r="L663" s="420"/>
      <c r="M663" s="420"/>
      <c r="N663" s="420"/>
      <c r="O663" s="420"/>
      <c r="P663" s="420"/>
      <c r="Q663" s="420"/>
      <c r="R663" s="420"/>
      <c r="S663" s="420"/>
      <c r="T663" s="420"/>
      <c r="U663" s="420"/>
      <c r="V663" s="420"/>
      <c r="W663" s="420"/>
      <c r="X663" s="420"/>
      <c r="Y663" s="420"/>
      <c r="Z663" s="420"/>
      <c r="AA663" s="420"/>
      <c r="AB663" s="420"/>
      <c r="AC663" s="420"/>
    </row>
    <row r="664" spans="2:29">
      <c r="B664" s="420"/>
      <c r="C664" s="420"/>
      <c r="D664" s="420"/>
      <c r="E664" s="420"/>
      <c r="F664" s="421"/>
      <c r="G664" s="421"/>
      <c r="H664" s="420"/>
      <c r="I664" s="420"/>
      <c r="J664" s="420"/>
      <c r="K664" s="420"/>
      <c r="L664" s="420"/>
      <c r="M664" s="420"/>
      <c r="N664" s="420"/>
      <c r="O664" s="420"/>
      <c r="P664" s="420"/>
      <c r="Q664" s="420"/>
      <c r="R664" s="420"/>
      <c r="S664" s="420"/>
      <c r="T664" s="420"/>
      <c r="U664" s="420"/>
      <c r="V664" s="420"/>
      <c r="W664" s="420"/>
      <c r="X664" s="420"/>
      <c r="Y664" s="420"/>
      <c r="Z664" s="420"/>
      <c r="AA664" s="420"/>
      <c r="AB664" s="420"/>
      <c r="AC664" s="420"/>
    </row>
    <row r="665" spans="2:29">
      <c r="B665" s="420"/>
      <c r="C665" s="420"/>
      <c r="D665" s="420"/>
      <c r="E665" s="420"/>
      <c r="F665" s="421"/>
      <c r="G665" s="421"/>
      <c r="H665" s="420"/>
      <c r="I665" s="420"/>
      <c r="J665" s="420"/>
      <c r="K665" s="420"/>
      <c r="L665" s="420"/>
      <c r="M665" s="420"/>
      <c r="N665" s="420"/>
      <c r="O665" s="420"/>
      <c r="P665" s="420"/>
      <c r="Q665" s="420"/>
      <c r="R665" s="420"/>
      <c r="S665" s="420"/>
      <c r="T665" s="420"/>
      <c r="U665" s="420"/>
      <c r="V665" s="420"/>
      <c r="W665" s="420"/>
      <c r="X665" s="420"/>
      <c r="Y665" s="420"/>
      <c r="Z665" s="420"/>
      <c r="AA665" s="420"/>
      <c r="AB665" s="420"/>
      <c r="AC665" s="420"/>
    </row>
    <row r="666" spans="2:29">
      <c r="B666" s="420"/>
      <c r="C666" s="420"/>
      <c r="D666" s="420"/>
      <c r="E666" s="420"/>
      <c r="F666" s="421"/>
      <c r="G666" s="421"/>
      <c r="H666" s="420"/>
      <c r="I666" s="420"/>
      <c r="J666" s="420"/>
      <c r="K666" s="420"/>
      <c r="L666" s="420"/>
      <c r="M666" s="420"/>
      <c r="N666" s="420"/>
      <c r="O666" s="420"/>
      <c r="P666" s="420"/>
      <c r="Q666" s="420"/>
      <c r="R666" s="420"/>
      <c r="S666" s="420"/>
      <c r="T666" s="420"/>
      <c r="U666" s="420"/>
      <c r="V666" s="420"/>
      <c r="W666" s="420"/>
      <c r="X666" s="420"/>
      <c r="Y666" s="420"/>
      <c r="Z666" s="420"/>
      <c r="AA666" s="420"/>
      <c r="AB666" s="420"/>
      <c r="AC666" s="420"/>
    </row>
    <row r="667" spans="2:29">
      <c r="B667" s="420"/>
      <c r="C667" s="420"/>
      <c r="D667" s="420"/>
      <c r="E667" s="420"/>
      <c r="F667" s="421"/>
      <c r="G667" s="421"/>
      <c r="H667" s="420"/>
      <c r="I667" s="420"/>
      <c r="J667" s="420"/>
      <c r="K667" s="420"/>
      <c r="L667" s="420"/>
      <c r="M667" s="420"/>
      <c r="N667" s="420"/>
      <c r="O667" s="420"/>
      <c r="P667" s="420"/>
      <c r="Q667" s="420"/>
      <c r="R667" s="420"/>
      <c r="S667" s="420"/>
      <c r="T667" s="420"/>
      <c r="U667" s="420"/>
      <c r="V667" s="420"/>
      <c r="W667" s="420"/>
      <c r="X667" s="420"/>
      <c r="Y667" s="420"/>
      <c r="Z667" s="420"/>
      <c r="AA667" s="420"/>
      <c r="AB667" s="420"/>
      <c r="AC667" s="420"/>
    </row>
    <row r="668" spans="2:29">
      <c r="B668" s="420"/>
      <c r="C668" s="420"/>
      <c r="D668" s="420"/>
      <c r="E668" s="420"/>
      <c r="F668" s="421"/>
      <c r="G668" s="421"/>
      <c r="H668" s="420"/>
      <c r="I668" s="420"/>
      <c r="J668" s="420"/>
      <c r="K668" s="420"/>
      <c r="L668" s="420"/>
      <c r="M668" s="420"/>
      <c r="N668" s="420"/>
      <c r="O668" s="420"/>
      <c r="P668" s="420"/>
      <c r="Q668" s="420"/>
      <c r="R668" s="420"/>
      <c r="S668" s="420"/>
      <c r="T668" s="420"/>
      <c r="U668" s="420"/>
      <c r="V668" s="420"/>
      <c r="W668" s="420"/>
      <c r="X668" s="420"/>
      <c r="Y668" s="420"/>
      <c r="Z668" s="420"/>
      <c r="AA668" s="420"/>
      <c r="AB668" s="420"/>
      <c r="AC668" s="420"/>
    </row>
    <row r="669" spans="2:29">
      <c r="B669" s="420"/>
      <c r="C669" s="420"/>
      <c r="D669" s="420"/>
      <c r="E669" s="420"/>
      <c r="F669" s="421"/>
      <c r="G669" s="421"/>
      <c r="H669" s="420"/>
      <c r="I669" s="420"/>
      <c r="J669" s="420"/>
      <c r="K669" s="420"/>
      <c r="L669" s="420"/>
      <c r="M669" s="420"/>
      <c r="N669" s="420"/>
      <c r="O669" s="420"/>
      <c r="P669" s="420"/>
      <c r="Q669" s="420"/>
      <c r="R669" s="420"/>
      <c r="S669" s="420"/>
      <c r="T669" s="420"/>
      <c r="U669" s="420"/>
      <c r="V669" s="420"/>
      <c r="W669" s="420"/>
      <c r="X669" s="420"/>
      <c r="Y669" s="420"/>
      <c r="Z669" s="420"/>
      <c r="AA669" s="420"/>
      <c r="AB669" s="420"/>
      <c r="AC669" s="420"/>
    </row>
    <row r="670" spans="2:29">
      <c r="B670" s="420"/>
      <c r="C670" s="420"/>
      <c r="D670" s="420"/>
      <c r="E670" s="420"/>
      <c r="F670" s="421"/>
      <c r="G670" s="421"/>
      <c r="H670" s="420"/>
      <c r="I670" s="420"/>
      <c r="J670" s="420"/>
      <c r="K670" s="420"/>
      <c r="L670" s="420"/>
      <c r="M670" s="420"/>
      <c r="N670" s="420"/>
      <c r="O670" s="420"/>
      <c r="P670" s="420"/>
      <c r="Q670" s="420"/>
      <c r="R670" s="420"/>
      <c r="S670" s="420"/>
      <c r="T670" s="420"/>
      <c r="U670" s="420"/>
      <c r="V670" s="420"/>
      <c r="W670" s="420"/>
      <c r="X670" s="420"/>
      <c r="Y670" s="420"/>
      <c r="Z670" s="420"/>
      <c r="AA670" s="420"/>
      <c r="AB670" s="420"/>
      <c r="AC670" s="420"/>
    </row>
    <row r="671" spans="2:29">
      <c r="B671" s="420"/>
      <c r="C671" s="420"/>
      <c r="D671" s="420"/>
      <c r="E671" s="420"/>
      <c r="F671" s="421"/>
      <c r="G671" s="421"/>
      <c r="H671" s="420"/>
      <c r="I671" s="420"/>
      <c r="J671" s="420"/>
      <c r="K671" s="420"/>
      <c r="L671" s="420"/>
      <c r="M671" s="420"/>
      <c r="N671" s="420"/>
      <c r="O671" s="420"/>
      <c r="P671" s="420"/>
      <c r="Q671" s="420"/>
      <c r="R671" s="420"/>
      <c r="S671" s="420"/>
      <c r="T671" s="420"/>
      <c r="U671" s="420"/>
      <c r="V671" s="420"/>
      <c r="W671" s="420"/>
      <c r="X671" s="420"/>
      <c r="Y671" s="420"/>
      <c r="Z671" s="420"/>
      <c r="AA671" s="420"/>
      <c r="AB671" s="420"/>
      <c r="AC671" s="420"/>
    </row>
    <row r="672" spans="2:29">
      <c r="B672" s="420"/>
      <c r="C672" s="420"/>
      <c r="D672" s="420"/>
      <c r="E672" s="420"/>
      <c r="F672" s="421"/>
      <c r="G672" s="421"/>
      <c r="H672" s="420"/>
      <c r="I672" s="420"/>
      <c r="J672" s="420"/>
      <c r="K672" s="420"/>
      <c r="L672" s="420"/>
      <c r="M672" s="420"/>
      <c r="N672" s="420"/>
      <c r="O672" s="420"/>
      <c r="P672" s="420"/>
      <c r="Q672" s="420"/>
      <c r="R672" s="420"/>
      <c r="S672" s="420"/>
      <c r="T672" s="420"/>
      <c r="U672" s="420"/>
      <c r="V672" s="420"/>
      <c r="W672" s="420"/>
      <c r="X672" s="420"/>
      <c r="Y672" s="420"/>
      <c r="Z672" s="420"/>
      <c r="AA672" s="420"/>
      <c r="AB672" s="420"/>
      <c r="AC672" s="420"/>
    </row>
    <row r="673" spans="2:29">
      <c r="B673" s="420"/>
      <c r="C673" s="420"/>
      <c r="D673" s="420"/>
      <c r="E673" s="420"/>
      <c r="F673" s="421"/>
      <c r="G673" s="421"/>
      <c r="H673" s="420"/>
      <c r="I673" s="420"/>
      <c r="J673" s="420"/>
      <c r="K673" s="420"/>
      <c r="L673" s="420"/>
      <c r="M673" s="420"/>
      <c r="N673" s="420"/>
      <c r="O673" s="420"/>
      <c r="P673" s="420"/>
      <c r="Q673" s="420"/>
      <c r="R673" s="420"/>
      <c r="S673" s="420"/>
      <c r="T673" s="420"/>
      <c r="U673" s="420"/>
      <c r="V673" s="420"/>
      <c r="W673" s="420"/>
      <c r="X673" s="420"/>
      <c r="Y673" s="420"/>
      <c r="Z673" s="420"/>
      <c r="AA673" s="420"/>
      <c r="AB673" s="420"/>
      <c r="AC673" s="420"/>
    </row>
    <row r="674" spans="2:29">
      <c r="B674" s="420"/>
      <c r="C674" s="420"/>
      <c r="D674" s="420"/>
      <c r="E674" s="420"/>
      <c r="F674" s="421"/>
      <c r="G674" s="421"/>
      <c r="H674" s="420"/>
      <c r="I674" s="420"/>
      <c r="J674" s="420"/>
      <c r="K674" s="420"/>
      <c r="L674" s="420"/>
      <c r="M674" s="420"/>
      <c r="N674" s="420"/>
      <c r="O674" s="420"/>
      <c r="P674" s="420"/>
      <c r="Q674" s="420"/>
      <c r="R674" s="420"/>
      <c r="S674" s="420"/>
      <c r="T674" s="420"/>
      <c r="U674" s="420"/>
      <c r="V674" s="420"/>
      <c r="W674" s="420"/>
      <c r="X674" s="420"/>
      <c r="Y674" s="420"/>
      <c r="Z674" s="420"/>
      <c r="AA674" s="420"/>
      <c r="AB674" s="420"/>
      <c r="AC674" s="420"/>
    </row>
    <row r="675" spans="2:29">
      <c r="B675" s="420"/>
      <c r="C675" s="420"/>
      <c r="D675" s="420"/>
      <c r="E675" s="420"/>
      <c r="F675" s="421"/>
      <c r="G675" s="421"/>
      <c r="H675" s="420"/>
      <c r="I675" s="420"/>
      <c r="J675" s="420"/>
      <c r="K675" s="420"/>
      <c r="L675" s="420"/>
      <c r="M675" s="420"/>
      <c r="N675" s="420"/>
      <c r="O675" s="420"/>
      <c r="P675" s="420"/>
      <c r="Q675" s="420"/>
      <c r="R675" s="420"/>
      <c r="S675" s="420"/>
      <c r="T675" s="420"/>
      <c r="U675" s="420"/>
      <c r="V675" s="420"/>
      <c r="W675" s="420"/>
      <c r="X675" s="420"/>
      <c r="Y675" s="420"/>
      <c r="Z675" s="420"/>
      <c r="AA675" s="420"/>
      <c r="AB675" s="420"/>
      <c r="AC675" s="420"/>
    </row>
    <row r="676" spans="2:29">
      <c r="B676" s="420"/>
      <c r="C676" s="420"/>
      <c r="D676" s="420"/>
      <c r="E676" s="420"/>
      <c r="F676" s="421"/>
      <c r="G676" s="421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  <c r="R676" s="420"/>
      <c r="S676" s="420"/>
      <c r="T676" s="420"/>
      <c r="U676" s="420"/>
      <c r="V676" s="420"/>
      <c r="W676" s="420"/>
      <c r="X676" s="420"/>
      <c r="Y676" s="420"/>
      <c r="Z676" s="420"/>
      <c r="AA676" s="420"/>
      <c r="AB676" s="420"/>
      <c r="AC676" s="420"/>
    </row>
    <row r="677" spans="2:29">
      <c r="B677" s="420"/>
      <c r="C677" s="420"/>
      <c r="D677" s="420"/>
      <c r="E677" s="420"/>
      <c r="F677" s="421"/>
      <c r="G677" s="421"/>
      <c r="H677" s="420"/>
      <c r="I677" s="420"/>
      <c r="J677" s="420"/>
      <c r="K677" s="420"/>
      <c r="L677" s="420"/>
      <c r="M677" s="420"/>
      <c r="N677" s="420"/>
      <c r="O677" s="420"/>
      <c r="P677" s="420"/>
      <c r="Q677" s="420"/>
      <c r="R677" s="420"/>
      <c r="S677" s="420"/>
      <c r="T677" s="420"/>
      <c r="U677" s="420"/>
      <c r="V677" s="420"/>
      <c r="W677" s="420"/>
      <c r="X677" s="420"/>
      <c r="Y677" s="420"/>
      <c r="Z677" s="420"/>
      <c r="AA677" s="420"/>
      <c r="AB677" s="420"/>
      <c r="AC677" s="420"/>
    </row>
    <row r="678" spans="2:29">
      <c r="B678" s="420"/>
      <c r="C678" s="420"/>
      <c r="D678" s="420"/>
      <c r="E678" s="420"/>
      <c r="F678" s="421"/>
      <c r="G678" s="421"/>
      <c r="H678" s="420"/>
      <c r="I678" s="420"/>
      <c r="J678" s="420"/>
      <c r="K678" s="420"/>
      <c r="L678" s="420"/>
      <c r="M678" s="420"/>
      <c r="N678" s="420"/>
      <c r="O678" s="420"/>
      <c r="P678" s="420"/>
      <c r="Q678" s="420"/>
      <c r="R678" s="420"/>
      <c r="S678" s="420"/>
      <c r="T678" s="420"/>
      <c r="U678" s="420"/>
      <c r="V678" s="420"/>
      <c r="W678" s="420"/>
      <c r="X678" s="420"/>
      <c r="Y678" s="420"/>
      <c r="Z678" s="420"/>
      <c r="AA678" s="420"/>
      <c r="AB678" s="420"/>
      <c r="AC678" s="420"/>
    </row>
    <row r="679" spans="2:29">
      <c r="B679" s="420"/>
      <c r="C679" s="420"/>
      <c r="D679" s="420"/>
      <c r="E679" s="420"/>
      <c r="F679" s="421"/>
      <c r="G679" s="421"/>
      <c r="H679" s="420"/>
      <c r="I679" s="420"/>
      <c r="J679" s="420"/>
      <c r="K679" s="420"/>
      <c r="L679" s="420"/>
      <c r="M679" s="420"/>
      <c r="N679" s="420"/>
      <c r="O679" s="420"/>
      <c r="P679" s="420"/>
      <c r="Q679" s="420"/>
      <c r="R679" s="420"/>
      <c r="S679" s="420"/>
      <c r="T679" s="420"/>
      <c r="U679" s="420"/>
      <c r="V679" s="420"/>
      <c r="W679" s="420"/>
      <c r="X679" s="420"/>
      <c r="Y679" s="420"/>
      <c r="Z679" s="420"/>
      <c r="AA679" s="420"/>
      <c r="AB679" s="420"/>
      <c r="AC679" s="420"/>
    </row>
    <row r="680" spans="2:29">
      <c r="B680" s="420"/>
      <c r="C680" s="420"/>
      <c r="D680" s="420"/>
      <c r="E680" s="420"/>
      <c r="F680" s="421"/>
      <c r="G680" s="421"/>
      <c r="H680" s="420"/>
      <c r="I680" s="420"/>
      <c r="J680" s="420"/>
      <c r="K680" s="420"/>
      <c r="L680" s="420"/>
      <c r="M680" s="420"/>
      <c r="N680" s="420"/>
      <c r="O680" s="420"/>
      <c r="P680" s="420"/>
      <c r="Q680" s="420"/>
      <c r="R680" s="420"/>
      <c r="S680" s="420"/>
      <c r="T680" s="420"/>
      <c r="U680" s="420"/>
      <c r="V680" s="420"/>
      <c r="W680" s="420"/>
      <c r="X680" s="420"/>
      <c r="Y680" s="420"/>
      <c r="Z680" s="420"/>
      <c r="AA680" s="420"/>
      <c r="AB680" s="420"/>
      <c r="AC680" s="420"/>
    </row>
    <row r="681" spans="2:29">
      <c r="B681" s="420"/>
      <c r="C681" s="420"/>
      <c r="D681" s="420"/>
      <c r="E681" s="420"/>
      <c r="F681" s="421"/>
      <c r="G681" s="421"/>
      <c r="H681" s="420"/>
      <c r="I681" s="420"/>
      <c r="J681" s="420"/>
      <c r="K681" s="420"/>
      <c r="L681" s="420"/>
      <c r="M681" s="420"/>
      <c r="N681" s="420"/>
      <c r="O681" s="420"/>
      <c r="P681" s="420"/>
      <c r="Q681" s="420"/>
      <c r="R681" s="420"/>
      <c r="S681" s="420"/>
      <c r="T681" s="420"/>
      <c r="U681" s="420"/>
      <c r="V681" s="420"/>
      <c r="W681" s="420"/>
      <c r="X681" s="420"/>
      <c r="Y681" s="420"/>
      <c r="Z681" s="420"/>
      <c r="AA681" s="420"/>
      <c r="AB681" s="420"/>
      <c r="AC681" s="420"/>
    </row>
    <row r="682" spans="2:29">
      <c r="B682" s="420"/>
      <c r="C682" s="420"/>
      <c r="D682" s="420"/>
      <c r="E682" s="420"/>
      <c r="F682" s="421"/>
      <c r="G682" s="421"/>
      <c r="H682" s="420"/>
      <c r="I682" s="420"/>
      <c r="J682" s="420"/>
      <c r="K682" s="420"/>
      <c r="L682" s="420"/>
      <c r="M682" s="420"/>
      <c r="N682" s="420"/>
      <c r="O682" s="420"/>
      <c r="P682" s="420"/>
      <c r="Q682" s="420"/>
      <c r="R682" s="420"/>
      <c r="S682" s="420"/>
      <c r="T682" s="420"/>
      <c r="U682" s="420"/>
      <c r="V682" s="420"/>
      <c r="W682" s="420"/>
      <c r="X682" s="420"/>
      <c r="Y682" s="420"/>
      <c r="Z682" s="420"/>
      <c r="AA682" s="420"/>
      <c r="AB682" s="420"/>
      <c r="AC682" s="420"/>
    </row>
    <row r="683" spans="2:29">
      <c r="B683" s="420"/>
      <c r="C683" s="420"/>
      <c r="D683" s="420"/>
      <c r="E683" s="420"/>
      <c r="F683" s="421"/>
      <c r="G683" s="421"/>
      <c r="H683" s="420"/>
      <c r="I683" s="420"/>
      <c r="J683" s="420"/>
      <c r="K683" s="420"/>
      <c r="L683" s="420"/>
      <c r="M683" s="420"/>
      <c r="N683" s="420"/>
      <c r="O683" s="420"/>
      <c r="P683" s="420"/>
      <c r="Q683" s="420"/>
      <c r="R683" s="420"/>
      <c r="S683" s="420"/>
      <c r="T683" s="420"/>
      <c r="U683" s="420"/>
      <c r="V683" s="420"/>
      <c r="W683" s="420"/>
      <c r="X683" s="420"/>
      <c r="Y683" s="420"/>
      <c r="Z683" s="420"/>
      <c r="AA683" s="420"/>
      <c r="AB683" s="420"/>
      <c r="AC683" s="420"/>
    </row>
    <row r="684" spans="2:29">
      <c r="B684" s="420"/>
      <c r="C684" s="420"/>
      <c r="D684" s="420"/>
      <c r="E684" s="420"/>
      <c r="F684" s="421"/>
      <c r="G684" s="421"/>
      <c r="H684" s="420"/>
      <c r="I684" s="420"/>
      <c r="J684" s="420"/>
      <c r="K684" s="420"/>
      <c r="L684" s="420"/>
      <c r="M684" s="420"/>
      <c r="N684" s="420"/>
      <c r="O684" s="420"/>
      <c r="P684" s="420"/>
      <c r="Q684" s="420"/>
      <c r="R684" s="420"/>
      <c r="S684" s="420"/>
      <c r="T684" s="420"/>
      <c r="U684" s="420"/>
      <c r="V684" s="420"/>
      <c r="W684" s="420"/>
      <c r="X684" s="420"/>
      <c r="Y684" s="420"/>
      <c r="Z684" s="420"/>
      <c r="AA684" s="420"/>
      <c r="AB684" s="420"/>
      <c r="AC684" s="420"/>
    </row>
    <row r="685" spans="2:29">
      <c r="B685" s="420"/>
      <c r="C685" s="420"/>
      <c r="D685" s="420"/>
      <c r="E685" s="420"/>
      <c r="F685" s="421"/>
      <c r="G685" s="421"/>
      <c r="H685" s="420"/>
      <c r="I685" s="420"/>
      <c r="J685" s="420"/>
      <c r="K685" s="420"/>
      <c r="L685" s="420"/>
      <c r="M685" s="420"/>
      <c r="N685" s="420"/>
      <c r="O685" s="420"/>
      <c r="P685" s="420"/>
      <c r="Q685" s="420"/>
      <c r="R685" s="420"/>
      <c r="S685" s="420"/>
      <c r="T685" s="420"/>
      <c r="U685" s="420"/>
      <c r="V685" s="420"/>
      <c r="W685" s="420"/>
      <c r="X685" s="420"/>
      <c r="Y685" s="420"/>
      <c r="Z685" s="420"/>
      <c r="AA685" s="420"/>
      <c r="AB685" s="420"/>
      <c r="AC685" s="420"/>
    </row>
    <row r="686" spans="2:29">
      <c r="B686" s="420"/>
      <c r="C686" s="420"/>
      <c r="D686" s="420"/>
      <c r="E686" s="420"/>
      <c r="F686" s="421"/>
      <c r="G686" s="421"/>
      <c r="H686" s="420"/>
      <c r="I686" s="420"/>
      <c r="J686" s="420"/>
      <c r="K686" s="420"/>
      <c r="L686" s="420"/>
      <c r="M686" s="420"/>
      <c r="N686" s="420"/>
      <c r="O686" s="420"/>
      <c r="P686" s="420"/>
      <c r="Q686" s="420"/>
      <c r="R686" s="420"/>
      <c r="S686" s="420"/>
      <c r="T686" s="420"/>
      <c r="U686" s="420"/>
      <c r="V686" s="420"/>
      <c r="W686" s="420"/>
      <c r="X686" s="420"/>
      <c r="Y686" s="420"/>
      <c r="Z686" s="420"/>
      <c r="AA686" s="420"/>
      <c r="AB686" s="420"/>
      <c r="AC686" s="420"/>
    </row>
    <row r="687" spans="2:29">
      <c r="B687" s="420"/>
      <c r="C687" s="420"/>
      <c r="D687" s="420"/>
      <c r="E687" s="420"/>
      <c r="F687" s="421"/>
      <c r="G687" s="421"/>
      <c r="H687" s="420"/>
      <c r="I687" s="420"/>
      <c r="J687" s="420"/>
      <c r="K687" s="420"/>
      <c r="L687" s="420"/>
      <c r="M687" s="420"/>
      <c r="N687" s="420"/>
      <c r="O687" s="420"/>
      <c r="P687" s="420"/>
      <c r="Q687" s="420"/>
      <c r="R687" s="420"/>
      <c r="S687" s="420"/>
      <c r="T687" s="420"/>
      <c r="U687" s="420"/>
      <c r="V687" s="420"/>
      <c r="W687" s="420"/>
      <c r="X687" s="420"/>
      <c r="Y687" s="420"/>
      <c r="Z687" s="420"/>
      <c r="AA687" s="420"/>
      <c r="AB687" s="420"/>
      <c r="AC687" s="420"/>
    </row>
    <row r="688" spans="2:29">
      <c r="B688" s="420"/>
      <c r="C688" s="420"/>
      <c r="D688" s="420"/>
      <c r="E688" s="420"/>
      <c r="F688" s="421"/>
      <c r="G688" s="421"/>
      <c r="H688" s="420"/>
      <c r="I688" s="420"/>
      <c r="J688" s="420"/>
      <c r="K688" s="420"/>
      <c r="L688" s="420"/>
      <c r="M688" s="420"/>
      <c r="N688" s="420"/>
      <c r="O688" s="420"/>
      <c r="P688" s="420"/>
      <c r="Q688" s="420"/>
      <c r="R688" s="420"/>
      <c r="S688" s="420"/>
      <c r="T688" s="420"/>
      <c r="U688" s="420"/>
      <c r="V688" s="420"/>
      <c r="W688" s="420"/>
      <c r="X688" s="420"/>
      <c r="Y688" s="420"/>
      <c r="Z688" s="420"/>
      <c r="AA688" s="420"/>
      <c r="AB688" s="420"/>
      <c r="AC688" s="420"/>
    </row>
    <row r="689" spans="2:29">
      <c r="B689" s="420"/>
      <c r="C689" s="420"/>
      <c r="D689" s="420"/>
      <c r="E689" s="420"/>
      <c r="F689" s="421"/>
      <c r="G689" s="421"/>
      <c r="H689" s="420"/>
      <c r="I689" s="420"/>
      <c r="J689" s="420"/>
      <c r="K689" s="420"/>
      <c r="L689" s="420"/>
      <c r="M689" s="420"/>
      <c r="N689" s="420"/>
      <c r="O689" s="420"/>
      <c r="P689" s="420"/>
      <c r="Q689" s="420"/>
      <c r="R689" s="420"/>
      <c r="S689" s="420"/>
      <c r="T689" s="420"/>
      <c r="U689" s="420"/>
      <c r="V689" s="420"/>
      <c r="W689" s="420"/>
      <c r="X689" s="420"/>
      <c r="Y689" s="420"/>
      <c r="Z689" s="420"/>
      <c r="AA689" s="420"/>
      <c r="AB689" s="420"/>
      <c r="AC689" s="420"/>
    </row>
    <row r="690" spans="2:29">
      <c r="B690" s="420"/>
      <c r="C690" s="420"/>
      <c r="D690" s="420"/>
      <c r="E690" s="420"/>
      <c r="F690" s="421"/>
      <c r="G690" s="421"/>
      <c r="H690" s="420"/>
      <c r="I690" s="420"/>
      <c r="J690" s="420"/>
      <c r="K690" s="420"/>
      <c r="L690" s="420"/>
      <c r="M690" s="420"/>
      <c r="N690" s="420"/>
      <c r="O690" s="420"/>
      <c r="P690" s="420"/>
      <c r="Q690" s="420"/>
      <c r="R690" s="420"/>
      <c r="S690" s="420"/>
      <c r="T690" s="420"/>
      <c r="U690" s="420"/>
      <c r="V690" s="420"/>
      <c r="W690" s="420"/>
      <c r="X690" s="420"/>
      <c r="Y690" s="420"/>
      <c r="Z690" s="420"/>
      <c r="AA690" s="420"/>
      <c r="AB690" s="420"/>
      <c r="AC690" s="420"/>
    </row>
    <row r="691" spans="2:29">
      <c r="B691" s="420"/>
      <c r="C691" s="420"/>
      <c r="D691" s="420"/>
      <c r="E691" s="420"/>
      <c r="F691" s="421"/>
      <c r="G691" s="421"/>
      <c r="H691" s="420"/>
      <c r="I691" s="420"/>
      <c r="J691" s="420"/>
      <c r="K691" s="420"/>
      <c r="L691" s="420"/>
      <c r="M691" s="420"/>
      <c r="N691" s="420"/>
      <c r="O691" s="420"/>
      <c r="P691" s="420"/>
      <c r="Q691" s="420"/>
      <c r="R691" s="420"/>
      <c r="S691" s="420"/>
      <c r="T691" s="420"/>
      <c r="U691" s="420"/>
      <c r="V691" s="420"/>
      <c r="W691" s="420"/>
      <c r="X691" s="420"/>
      <c r="Y691" s="420"/>
      <c r="Z691" s="420"/>
      <c r="AA691" s="420"/>
      <c r="AB691" s="420"/>
      <c r="AC691" s="420"/>
    </row>
    <row r="692" spans="2:29">
      <c r="B692" s="420"/>
      <c r="C692" s="420"/>
      <c r="D692" s="420"/>
      <c r="E692" s="420"/>
      <c r="F692" s="421"/>
      <c r="G692" s="421"/>
      <c r="H692" s="420"/>
      <c r="I692" s="420"/>
      <c r="J692" s="420"/>
      <c r="K692" s="420"/>
      <c r="L692" s="420"/>
      <c r="M692" s="420"/>
      <c r="N692" s="420"/>
      <c r="O692" s="420"/>
      <c r="P692" s="420"/>
      <c r="Q692" s="420"/>
      <c r="R692" s="420"/>
      <c r="S692" s="420"/>
      <c r="T692" s="420"/>
      <c r="U692" s="420"/>
      <c r="V692" s="420"/>
      <c r="W692" s="420"/>
      <c r="X692" s="420"/>
      <c r="Y692" s="420"/>
      <c r="Z692" s="420"/>
      <c r="AA692" s="420"/>
      <c r="AB692" s="420"/>
      <c r="AC692" s="420"/>
    </row>
    <row r="693" spans="2:29">
      <c r="B693" s="420"/>
      <c r="C693" s="420"/>
      <c r="D693" s="420"/>
      <c r="E693" s="420"/>
      <c r="F693" s="421"/>
      <c r="G693" s="421"/>
      <c r="H693" s="420"/>
      <c r="I693" s="420"/>
      <c r="J693" s="420"/>
      <c r="K693" s="420"/>
      <c r="L693" s="420"/>
      <c r="M693" s="420"/>
      <c r="N693" s="420"/>
      <c r="O693" s="420"/>
      <c r="P693" s="420"/>
      <c r="Q693" s="420"/>
      <c r="R693" s="420"/>
      <c r="S693" s="420"/>
      <c r="T693" s="420"/>
      <c r="U693" s="420"/>
      <c r="V693" s="420"/>
      <c r="W693" s="420"/>
      <c r="X693" s="420"/>
      <c r="Y693" s="420"/>
      <c r="Z693" s="420"/>
      <c r="AA693" s="420"/>
      <c r="AB693" s="420"/>
      <c r="AC693" s="420"/>
    </row>
    <row r="694" spans="2:29">
      <c r="B694" s="420"/>
      <c r="C694" s="420"/>
      <c r="D694" s="420"/>
      <c r="E694" s="420"/>
      <c r="F694" s="421"/>
      <c r="G694" s="421"/>
      <c r="H694" s="420"/>
      <c r="I694" s="420"/>
      <c r="J694" s="420"/>
      <c r="K694" s="420"/>
      <c r="L694" s="420"/>
      <c r="M694" s="420"/>
      <c r="N694" s="420"/>
      <c r="O694" s="420"/>
      <c r="P694" s="420"/>
      <c r="Q694" s="420"/>
      <c r="R694" s="420"/>
      <c r="S694" s="420"/>
      <c r="T694" s="420"/>
      <c r="U694" s="420"/>
      <c r="V694" s="420"/>
      <c r="W694" s="420"/>
      <c r="X694" s="420"/>
      <c r="Y694" s="420"/>
      <c r="Z694" s="420"/>
      <c r="AA694" s="420"/>
      <c r="AB694" s="420"/>
      <c r="AC694" s="420"/>
    </row>
    <row r="695" spans="2:29">
      <c r="B695" s="420"/>
      <c r="C695" s="420"/>
      <c r="D695" s="420"/>
      <c r="E695" s="420"/>
      <c r="F695" s="421"/>
      <c r="G695" s="421"/>
      <c r="H695" s="420"/>
      <c r="I695" s="420"/>
      <c r="J695" s="420"/>
      <c r="K695" s="420"/>
      <c r="L695" s="420"/>
      <c r="M695" s="420"/>
      <c r="N695" s="420"/>
      <c r="O695" s="420"/>
      <c r="P695" s="420"/>
      <c r="Q695" s="420"/>
      <c r="R695" s="420"/>
      <c r="S695" s="420"/>
      <c r="T695" s="420"/>
      <c r="U695" s="420"/>
      <c r="V695" s="420"/>
      <c r="W695" s="420"/>
      <c r="X695" s="420"/>
      <c r="Y695" s="420"/>
      <c r="Z695" s="420"/>
      <c r="AA695" s="420"/>
      <c r="AB695" s="420"/>
      <c r="AC695" s="420"/>
    </row>
    <row r="696" spans="2:29">
      <c r="B696" s="420"/>
      <c r="C696" s="420"/>
      <c r="D696" s="420"/>
      <c r="E696" s="420"/>
      <c r="F696" s="421"/>
      <c r="G696" s="421"/>
      <c r="H696" s="420"/>
      <c r="I696" s="420"/>
      <c r="J696" s="420"/>
      <c r="K696" s="420"/>
      <c r="L696" s="420"/>
      <c r="M696" s="420"/>
      <c r="N696" s="420"/>
      <c r="O696" s="420"/>
      <c r="P696" s="420"/>
      <c r="Q696" s="420"/>
      <c r="R696" s="420"/>
      <c r="S696" s="420"/>
      <c r="T696" s="420"/>
      <c r="U696" s="420"/>
      <c r="V696" s="420"/>
      <c r="W696" s="420"/>
      <c r="X696" s="420"/>
      <c r="Y696" s="420"/>
      <c r="Z696" s="420"/>
      <c r="AA696" s="420"/>
      <c r="AB696" s="420"/>
      <c r="AC696" s="420"/>
    </row>
    <row r="697" spans="2:29">
      <c r="B697" s="420"/>
      <c r="C697" s="420"/>
      <c r="D697" s="420"/>
      <c r="E697" s="420"/>
      <c r="F697" s="421"/>
      <c r="G697" s="421"/>
      <c r="H697" s="420"/>
      <c r="I697" s="420"/>
      <c r="J697" s="420"/>
      <c r="K697" s="420"/>
      <c r="L697" s="420"/>
      <c r="M697" s="420"/>
      <c r="N697" s="420"/>
      <c r="O697" s="420"/>
      <c r="P697" s="420"/>
      <c r="Q697" s="420"/>
      <c r="R697" s="420"/>
      <c r="S697" s="420"/>
      <c r="T697" s="420"/>
      <c r="U697" s="420"/>
      <c r="V697" s="420"/>
      <c r="W697" s="420"/>
      <c r="X697" s="420"/>
      <c r="Y697" s="420"/>
      <c r="Z697" s="420"/>
      <c r="AA697" s="420"/>
      <c r="AB697" s="420"/>
      <c r="AC697" s="420"/>
    </row>
    <row r="698" spans="2:29">
      <c r="B698" s="420"/>
      <c r="C698" s="420"/>
      <c r="D698" s="420"/>
      <c r="E698" s="420"/>
      <c r="F698" s="421"/>
      <c r="G698" s="421"/>
      <c r="H698" s="420"/>
      <c r="I698" s="420"/>
      <c r="J698" s="420"/>
      <c r="K698" s="420"/>
      <c r="L698" s="420"/>
      <c r="M698" s="420"/>
      <c r="N698" s="420"/>
      <c r="O698" s="420"/>
      <c r="P698" s="420"/>
      <c r="Q698" s="420"/>
      <c r="R698" s="420"/>
      <c r="S698" s="420"/>
      <c r="T698" s="420"/>
      <c r="U698" s="420"/>
      <c r="V698" s="420"/>
      <c r="W698" s="420"/>
      <c r="X698" s="420"/>
      <c r="Y698" s="420"/>
      <c r="Z698" s="420"/>
      <c r="AA698" s="420"/>
      <c r="AB698" s="420"/>
      <c r="AC698" s="420"/>
    </row>
    <row r="699" spans="2:29">
      <c r="B699" s="420"/>
      <c r="C699" s="420"/>
      <c r="D699" s="420"/>
      <c r="E699" s="420"/>
      <c r="F699" s="421"/>
      <c r="G699" s="421"/>
      <c r="H699" s="420"/>
      <c r="I699" s="420"/>
      <c r="J699" s="420"/>
      <c r="K699" s="420"/>
      <c r="L699" s="420"/>
      <c r="M699" s="420"/>
      <c r="N699" s="420"/>
      <c r="O699" s="420"/>
      <c r="P699" s="420"/>
      <c r="Q699" s="420"/>
      <c r="R699" s="420"/>
      <c r="S699" s="420"/>
      <c r="T699" s="420"/>
      <c r="U699" s="420"/>
      <c r="V699" s="420"/>
      <c r="W699" s="420"/>
      <c r="X699" s="420"/>
      <c r="Y699" s="420"/>
      <c r="Z699" s="420"/>
      <c r="AA699" s="420"/>
      <c r="AB699" s="420"/>
      <c r="AC699" s="420"/>
    </row>
    <row r="700" spans="2:29">
      <c r="B700" s="420"/>
      <c r="C700" s="420"/>
      <c r="D700" s="420"/>
      <c r="E700" s="420"/>
      <c r="F700" s="421"/>
      <c r="G700" s="421"/>
      <c r="H700" s="420"/>
      <c r="I700" s="420"/>
      <c r="J700" s="420"/>
      <c r="K700" s="420"/>
      <c r="L700" s="420"/>
      <c r="M700" s="420"/>
      <c r="N700" s="420"/>
      <c r="O700" s="420"/>
      <c r="P700" s="420"/>
      <c r="Q700" s="420"/>
      <c r="R700" s="420"/>
      <c r="S700" s="420"/>
      <c r="T700" s="420"/>
      <c r="U700" s="420"/>
      <c r="V700" s="420"/>
      <c r="W700" s="420"/>
      <c r="X700" s="420"/>
      <c r="Y700" s="420"/>
      <c r="Z700" s="420"/>
      <c r="AA700" s="420"/>
      <c r="AB700" s="420"/>
      <c r="AC700" s="420"/>
    </row>
    <row r="701" spans="2:29">
      <c r="B701" s="420"/>
      <c r="C701" s="420"/>
      <c r="D701" s="420"/>
      <c r="E701" s="420"/>
      <c r="F701" s="421"/>
      <c r="G701" s="421"/>
      <c r="H701" s="420"/>
      <c r="I701" s="420"/>
      <c r="J701" s="420"/>
      <c r="K701" s="420"/>
      <c r="L701" s="420"/>
      <c r="M701" s="420"/>
      <c r="N701" s="420"/>
      <c r="O701" s="420"/>
      <c r="P701" s="420"/>
      <c r="Q701" s="420"/>
      <c r="R701" s="420"/>
      <c r="S701" s="420"/>
      <c r="T701" s="420"/>
      <c r="U701" s="420"/>
      <c r="V701" s="420"/>
      <c r="W701" s="420"/>
      <c r="X701" s="420"/>
      <c r="Y701" s="420"/>
      <c r="Z701" s="420"/>
      <c r="AA701" s="420"/>
      <c r="AB701" s="420"/>
      <c r="AC701" s="420"/>
    </row>
    <row r="702" spans="2:29">
      <c r="B702" s="420"/>
      <c r="C702" s="420"/>
      <c r="D702" s="420"/>
      <c r="E702" s="420"/>
      <c r="F702" s="421"/>
      <c r="G702" s="421"/>
      <c r="H702" s="420"/>
      <c r="I702" s="420"/>
      <c r="J702" s="420"/>
      <c r="K702" s="420"/>
      <c r="L702" s="420"/>
      <c r="M702" s="420"/>
      <c r="N702" s="420"/>
      <c r="O702" s="420"/>
      <c r="P702" s="420"/>
      <c r="Q702" s="420"/>
      <c r="R702" s="420"/>
      <c r="S702" s="420"/>
      <c r="T702" s="420"/>
      <c r="U702" s="420"/>
      <c r="V702" s="420"/>
      <c r="W702" s="420"/>
      <c r="X702" s="420"/>
      <c r="Y702" s="420"/>
      <c r="Z702" s="420"/>
      <c r="AA702" s="420"/>
      <c r="AB702" s="420"/>
      <c r="AC702" s="420"/>
    </row>
    <row r="703" spans="2:29">
      <c r="B703" s="420"/>
      <c r="C703" s="420"/>
      <c r="D703" s="420"/>
      <c r="E703" s="420"/>
      <c r="F703" s="421"/>
      <c r="G703" s="421"/>
      <c r="H703" s="420"/>
      <c r="I703" s="420"/>
      <c r="J703" s="420"/>
      <c r="K703" s="420"/>
      <c r="L703" s="420"/>
      <c r="M703" s="420"/>
      <c r="N703" s="420"/>
      <c r="O703" s="420"/>
      <c r="P703" s="420"/>
      <c r="Q703" s="420"/>
      <c r="R703" s="420"/>
      <c r="S703" s="420"/>
      <c r="T703" s="420"/>
      <c r="U703" s="420"/>
      <c r="V703" s="420"/>
      <c r="W703" s="420"/>
      <c r="X703" s="420"/>
      <c r="Y703" s="420"/>
      <c r="Z703" s="420"/>
      <c r="AA703" s="420"/>
      <c r="AB703" s="420"/>
      <c r="AC703" s="420"/>
    </row>
    <row r="704" spans="2:29">
      <c r="B704" s="420"/>
      <c r="C704" s="420"/>
      <c r="D704" s="420"/>
      <c r="E704" s="420"/>
      <c r="F704" s="421"/>
      <c r="G704" s="421"/>
      <c r="H704" s="420"/>
      <c r="I704" s="420"/>
      <c r="J704" s="420"/>
      <c r="K704" s="420"/>
      <c r="L704" s="420"/>
      <c r="M704" s="420"/>
      <c r="N704" s="420"/>
      <c r="O704" s="420"/>
      <c r="P704" s="420"/>
      <c r="Q704" s="420"/>
      <c r="R704" s="420"/>
      <c r="S704" s="420"/>
      <c r="T704" s="420"/>
      <c r="U704" s="420"/>
      <c r="V704" s="420"/>
      <c r="W704" s="420"/>
      <c r="X704" s="420"/>
      <c r="Y704" s="420"/>
      <c r="Z704" s="420"/>
      <c r="AA704" s="420"/>
      <c r="AB704" s="420"/>
      <c r="AC704" s="420"/>
    </row>
    <row r="705" spans="2:29">
      <c r="B705" s="420"/>
      <c r="C705" s="420"/>
      <c r="D705" s="420"/>
      <c r="E705" s="420"/>
      <c r="F705" s="421"/>
      <c r="G705" s="421"/>
      <c r="H705" s="420"/>
      <c r="I705" s="420"/>
      <c r="J705" s="420"/>
      <c r="K705" s="420"/>
      <c r="L705" s="420"/>
      <c r="M705" s="420"/>
      <c r="N705" s="420"/>
      <c r="O705" s="420"/>
      <c r="P705" s="420"/>
      <c r="Q705" s="420"/>
      <c r="R705" s="420"/>
      <c r="S705" s="420"/>
      <c r="T705" s="420"/>
      <c r="U705" s="420"/>
      <c r="V705" s="420"/>
      <c r="W705" s="420"/>
      <c r="X705" s="420"/>
      <c r="Y705" s="420"/>
      <c r="Z705" s="420"/>
      <c r="AA705" s="420"/>
      <c r="AB705" s="420"/>
      <c r="AC705" s="420"/>
    </row>
    <row r="706" spans="2:29">
      <c r="B706" s="420"/>
      <c r="C706" s="420"/>
      <c r="D706" s="420"/>
      <c r="E706" s="420"/>
      <c r="F706" s="421"/>
      <c r="G706" s="421"/>
      <c r="H706" s="420"/>
      <c r="I706" s="420"/>
      <c r="J706" s="420"/>
      <c r="K706" s="420"/>
      <c r="L706" s="420"/>
      <c r="M706" s="420"/>
      <c r="N706" s="420"/>
      <c r="O706" s="420"/>
      <c r="P706" s="420"/>
      <c r="Q706" s="420"/>
      <c r="R706" s="420"/>
      <c r="S706" s="420"/>
      <c r="T706" s="420"/>
      <c r="U706" s="420"/>
      <c r="V706" s="420"/>
      <c r="W706" s="420"/>
      <c r="X706" s="420"/>
      <c r="Y706" s="420"/>
      <c r="Z706" s="420"/>
      <c r="AA706" s="420"/>
      <c r="AB706" s="420"/>
      <c r="AC706" s="420"/>
    </row>
    <row r="707" spans="2:29">
      <c r="B707" s="420"/>
      <c r="C707" s="420"/>
      <c r="D707" s="420"/>
      <c r="E707" s="420"/>
      <c r="F707" s="421"/>
      <c r="G707" s="421"/>
      <c r="H707" s="420"/>
      <c r="I707" s="420"/>
      <c r="J707" s="420"/>
      <c r="K707" s="420"/>
      <c r="L707" s="420"/>
      <c r="M707" s="420"/>
      <c r="N707" s="420"/>
      <c r="O707" s="420"/>
      <c r="P707" s="420"/>
      <c r="Q707" s="420"/>
      <c r="R707" s="420"/>
      <c r="S707" s="420"/>
      <c r="T707" s="420"/>
      <c r="U707" s="420"/>
      <c r="V707" s="420"/>
      <c r="W707" s="420"/>
      <c r="X707" s="420"/>
      <c r="Y707" s="420"/>
      <c r="Z707" s="420"/>
      <c r="AA707" s="420"/>
      <c r="AB707" s="420"/>
      <c r="AC707" s="420"/>
    </row>
    <row r="708" spans="2:29">
      <c r="B708" s="420"/>
      <c r="C708" s="420"/>
      <c r="D708" s="420"/>
      <c r="E708" s="420"/>
      <c r="F708" s="421"/>
      <c r="G708" s="421"/>
      <c r="H708" s="420"/>
      <c r="I708" s="420"/>
      <c r="J708" s="420"/>
      <c r="K708" s="420"/>
      <c r="L708" s="420"/>
      <c r="M708" s="420"/>
      <c r="N708" s="420"/>
      <c r="O708" s="420"/>
      <c r="P708" s="420"/>
      <c r="Q708" s="420"/>
      <c r="R708" s="420"/>
      <c r="S708" s="420"/>
      <c r="T708" s="420"/>
      <c r="U708" s="420"/>
      <c r="V708" s="420"/>
      <c r="W708" s="420"/>
      <c r="X708" s="420"/>
      <c r="Y708" s="420"/>
      <c r="Z708" s="420"/>
      <c r="AA708" s="420"/>
      <c r="AB708" s="420"/>
      <c r="AC708" s="420"/>
    </row>
    <row r="709" spans="2:29">
      <c r="B709" s="420"/>
      <c r="C709" s="420"/>
      <c r="D709" s="420"/>
      <c r="E709" s="420"/>
      <c r="F709" s="421"/>
      <c r="G709" s="421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  <c r="R709" s="420"/>
      <c r="S709" s="420"/>
      <c r="T709" s="420"/>
      <c r="U709" s="420"/>
      <c r="V709" s="420"/>
      <c r="W709" s="420"/>
      <c r="X709" s="420"/>
      <c r="Y709" s="420"/>
      <c r="Z709" s="420"/>
      <c r="AA709" s="420"/>
      <c r="AB709" s="420"/>
      <c r="AC709" s="420"/>
    </row>
    <row r="710" spans="2:29">
      <c r="B710" s="420"/>
      <c r="C710" s="420"/>
      <c r="D710" s="420"/>
      <c r="E710" s="420"/>
      <c r="F710" s="421"/>
      <c r="G710" s="421"/>
      <c r="H710" s="420"/>
      <c r="I710" s="420"/>
      <c r="J710" s="420"/>
      <c r="K710" s="420"/>
      <c r="L710" s="420"/>
      <c r="M710" s="420"/>
      <c r="N710" s="420"/>
      <c r="O710" s="420"/>
      <c r="P710" s="420"/>
      <c r="Q710" s="420"/>
      <c r="R710" s="420"/>
      <c r="S710" s="420"/>
      <c r="T710" s="420"/>
      <c r="U710" s="420"/>
      <c r="V710" s="420"/>
      <c r="W710" s="420"/>
      <c r="X710" s="420"/>
      <c r="Y710" s="420"/>
      <c r="Z710" s="420"/>
      <c r="AA710" s="420"/>
      <c r="AB710" s="420"/>
      <c r="AC710" s="420"/>
    </row>
    <row r="711" spans="2:29">
      <c r="B711" s="420"/>
      <c r="C711" s="420"/>
      <c r="D711" s="420"/>
      <c r="E711" s="420"/>
      <c r="F711" s="421"/>
      <c r="G711" s="421"/>
      <c r="H711" s="420"/>
      <c r="I711" s="420"/>
      <c r="J711" s="420"/>
      <c r="K711" s="420"/>
      <c r="L711" s="420"/>
      <c r="M711" s="420"/>
      <c r="N711" s="420"/>
      <c r="O711" s="420"/>
      <c r="P711" s="420"/>
      <c r="Q711" s="420"/>
      <c r="R711" s="420"/>
      <c r="S711" s="420"/>
      <c r="T711" s="420"/>
      <c r="U711" s="420"/>
      <c r="V711" s="420"/>
      <c r="W711" s="420"/>
      <c r="X711" s="420"/>
      <c r="Y711" s="420"/>
      <c r="Z711" s="420"/>
      <c r="AA711" s="420"/>
      <c r="AB711" s="420"/>
      <c r="AC711" s="420"/>
    </row>
    <row r="712" spans="2:29">
      <c r="B712" s="420"/>
      <c r="C712" s="420"/>
      <c r="D712" s="420"/>
      <c r="E712" s="420"/>
      <c r="F712" s="421"/>
      <c r="G712" s="421"/>
      <c r="H712" s="420"/>
      <c r="I712" s="420"/>
      <c r="J712" s="420"/>
      <c r="K712" s="420"/>
      <c r="L712" s="420"/>
      <c r="M712" s="420"/>
      <c r="N712" s="420"/>
      <c r="O712" s="420"/>
      <c r="P712" s="420"/>
      <c r="Q712" s="420"/>
      <c r="R712" s="420"/>
      <c r="S712" s="420"/>
      <c r="T712" s="420"/>
      <c r="U712" s="420"/>
      <c r="V712" s="420"/>
      <c r="W712" s="420"/>
      <c r="X712" s="420"/>
      <c r="Y712" s="420"/>
      <c r="Z712" s="420"/>
      <c r="AA712" s="420"/>
      <c r="AB712" s="420"/>
      <c r="AC712" s="420"/>
    </row>
    <row r="713" spans="2:29">
      <c r="B713" s="420"/>
      <c r="C713" s="420"/>
      <c r="D713" s="420"/>
      <c r="E713" s="420"/>
      <c r="F713" s="421"/>
      <c r="G713" s="421"/>
      <c r="H713" s="420"/>
      <c r="I713" s="420"/>
      <c r="J713" s="420"/>
      <c r="K713" s="420"/>
      <c r="L713" s="420"/>
      <c r="M713" s="420"/>
      <c r="N713" s="420"/>
      <c r="O713" s="420"/>
      <c r="P713" s="420"/>
      <c r="Q713" s="420"/>
      <c r="R713" s="420"/>
      <c r="S713" s="420"/>
      <c r="T713" s="420"/>
      <c r="U713" s="420"/>
      <c r="V713" s="420"/>
      <c r="W713" s="420"/>
      <c r="X713" s="420"/>
      <c r="Y713" s="420"/>
      <c r="Z713" s="420"/>
      <c r="AA713" s="420"/>
      <c r="AB713" s="420"/>
      <c r="AC713" s="420"/>
    </row>
    <row r="714" spans="2:29">
      <c r="B714" s="420"/>
      <c r="C714" s="420"/>
      <c r="D714" s="420"/>
      <c r="E714" s="420"/>
      <c r="F714" s="421"/>
      <c r="G714" s="421"/>
      <c r="H714" s="420"/>
      <c r="I714" s="420"/>
      <c r="J714" s="420"/>
      <c r="K714" s="420"/>
      <c r="L714" s="420"/>
      <c r="M714" s="420"/>
      <c r="N714" s="420"/>
      <c r="O714" s="420"/>
      <c r="P714" s="420"/>
      <c r="Q714" s="420"/>
      <c r="R714" s="420"/>
      <c r="S714" s="420"/>
      <c r="T714" s="420"/>
      <c r="U714" s="420"/>
      <c r="V714" s="420"/>
      <c r="W714" s="420"/>
      <c r="X714" s="420"/>
      <c r="Y714" s="420"/>
      <c r="Z714" s="420"/>
      <c r="AA714" s="420"/>
      <c r="AB714" s="420"/>
      <c r="AC714" s="420"/>
    </row>
    <row r="715" spans="2:29">
      <c r="B715" s="420"/>
      <c r="C715" s="420"/>
      <c r="D715" s="420"/>
      <c r="E715" s="420"/>
      <c r="F715" s="421"/>
      <c r="G715" s="421"/>
      <c r="H715" s="420"/>
      <c r="I715" s="420"/>
      <c r="J715" s="420"/>
      <c r="K715" s="420"/>
      <c r="L715" s="420"/>
      <c r="M715" s="420"/>
      <c r="N715" s="420"/>
      <c r="O715" s="420"/>
      <c r="P715" s="420"/>
      <c r="Q715" s="420"/>
      <c r="R715" s="420"/>
      <c r="S715" s="420"/>
      <c r="T715" s="420"/>
      <c r="U715" s="420"/>
      <c r="V715" s="420"/>
      <c r="W715" s="420"/>
      <c r="X715" s="420"/>
      <c r="Y715" s="420"/>
      <c r="Z715" s="420"/>
      <c r="AA715" s="420"/>
      <c r="AB715" s="420"/>
      <c r="AC715" s="420"/>
    </row>
    <row r="716" spans="2:29">
      <c r="B716" s="420"/>
      <c r="C716" s="420"/>
      <c r="D716" s="420"/>
      <c r="E716" s="420"/>
      <c r="F716" s="421"/>
      <c r="G716" s="421"/>
      <c r="H716" s="420"/>
      <c r="I716" s="420"/>
      <c r="J716" s="420"/>
      <c r="K716" s="420"/>
      <c r="L716" s="420"/>
      <c r="M716" s="420"/>
      <c r="N716" s="420"/>
      <c r="O716" s="420"/>
      <c r="P716" s="420"/>
      <c r="Q716" s="420"/>
      <c r="R716" s="420"/>
      <c r="S716" s="420"/>
      <c r="T716" s="420"/>
      <c r="U716" s="420"/>
      <c r="V716" s="420"/>
      <c r="W716" s="420"/>
      <c r="X716" s="420"/>
      <c r="Y716" s="420"/>
      <c r="Z716" s="420"/>
      <c r="AA716" s="420"/>
      <c r="AB716" s="420"/>
      <c r="AC716" s="420"/>
    </row>
    <row r="717" spans="2:29">
      <c r="B717" s="420"/>
      <c r="C717" s="420"/>
      <c r="D717" s="420"/>
      <c r="E717" s="420"/>
      <c r="F717" s="421"/>
      <c r="G717" s="421"/>
      <c r="H717" s="420"/>
      <c r="I717" s="420"/>
      <c r="J717" s="420"/>
      <c r="K717" s="420"/>
      <c r="L717" s="420"/>
      <c r="M717" s="420"/>
      <c r="N717" s="420"/>
      <c r="O717" s="420"/>
      <c r="P717" s="420"/>
      <c r="Q717" s="420"/>
      <c r="R717" s="420"/>
      <c r="S717" s="420"/>
      <c r="T717" s="420"/>
      <c r="U717" s="420"/>
      <c r="V717" s="420"/>
      <c r="W717" s="420"/>
      <c r="X717" s="420"/>
      <c r="Y717" s="420"/>
      <c r="Z717" s="420"/>
      <c r="AA717" s="420"/>
      <c r="AB717" s="420"/>
      <c r="AC717" s="420"/>
    </row>
    <row r="718" spans="2:29">
      <c r="B718" s="420"/>
      <c r="C718" s="420"/>
      <c r="D718" s="420"/>
      <c r="E718" s="420"/>
      <c r="F718" s="421"/>
      <c r="G718" s="421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  <c r="R718" s="420"/>
      <c r="S718" s="420"/>
      <c r="T718" s="420"/>
      <c r="U718" s="420"/>
      <c r="V718" s="420"/>
      <c r="W718" s="420"/>
      <c r="X718" s="420"/>
      <c r="Y718" s="420"/>
      <c r="Z718" s="420"/>
      <c r="AA718" s="420"/>
      <c r="AB718" s="420"/>
      <c r="AC718" s="420"/>
    </row>
    <row r="719" spans="2:29">
      <c r="B719" s="420"/>
      <c r="C719" s="420"/>
      <c r="D719" s="420"/>
      <c r="E719" s="420"/>
      <c r="F719" s="421"/>
      <c r="G719" s="421"/>
      <c r="H719" s="420"/>
      <c r="I719" s="420"/>
      <c r="J719" s="420"/>
      <c r="K719" s="420"/>
      <c r="L719" s="420"/>
      <c r="M719" s="420"/>
      <c r="N719" s="420"/>
      <c r="O719" s="420"/>
      <c r="P719" s="420"/>
      <c r="Q719" s="420"/>
      <c r="R719" s="420"/>
      <c r="S719" s="420"/>
      <c r="T719" s="420"/>
      <c r="U719" s="420"/>
      <c r="V719" s="420"/>
      <c r="W719" s="420"/>
      <c r="X719" s="420"/>
      <c r="Y719" s="420"/>
      <c r="Z719" s="420"/>
      <c r="AA719" s="420"/>
      <c r="AB719" s="420"/>
      <c r="AC719" s="420"/>
    </row>
    <row r="720" spans="2:29">
      <c r="B720" s="420"/>
      <c r="C720" s="420"/>
      <c r="D720" s="420"/>
      <c r="E720" s="420"/>
      <c r="F720" s="421"/>
      <c r="G720" s="421"/>
      <c r="H720" s="420"/>
      <c r="I720" s="420"/>
      <c r="J720" s="420"/>
      <c r="K720" s="420"/>
      <c r="L720" s="420"/>
      <c r="M720" s="420"/>
      <c r="N720" s="420"/>
      <c r="O720" s="420"/>
      <c r="P720" s="420"/>
      <c r="Q720" s="420"/>
      <c r="R720" s="420"/>
      <c r="S720" s="420"/>
      <c r="T720" s="420"/>
      <c r="U720" s="420"/>
      <c r="V720" s="420"/>
      <c r="W720" s="420"/>
      <c r="X720" s="420"/>
      <c r="Y720" s="420"/>
      <c r="Z720" s="420"/>
      <c r="AA720" s="420"/>
      <c r="AB720" s="420"/>
      <c r="AC720" s="420"/>
    </row>
    <row r="721" spans="2:29">
      <c r="B721" s="420"/>
      <c r="C721" s="420"/>
      <c r="D721" s="420"/>
      <c r="E721" s="420"/>
      <c r="F721" s="421"/>
      <c r="G721" s="421"/>
      <c r="H721" s="420"/>
      <c r="I721" s="420"/>
      <c r="J721" s="420"/>
      <c r="K721" s="420"/>
      <c r="L721" s="420"/>
      <c r="M721" s="420"/>
      <c r="N721" s="420"/>
      <c r="O721" s="420"/>
      <c r="P721" s="420"/>
      <c r="Q721" s="420"/>
      <c r="R721" s="420"/>
      <c r="S721" s="420"/>
      <c r="T721" s="420"/>
      <c r="U721" s="420"/>
      <c r="V721" s="420"/>
      <c r="W721" s="420"/>
      <c r="X721" s="420"/>
      <c r="Y721" s="420"/>
      <c r="Z721" s="420"/>
      <c r="AA721" s="420"/>
      <c r="AB721" s="420"/>
      <c r="AC721" s="420"/>
    </row>
    <row r="722" spans="2:29">
      <c r="B722" s="420"/>
      <c r="C722" s="420"/>
      <c r="D722" s="420"/>
      <c r="E722" s="420"/>
      <c r="F722" s="421"/>
      <c r="G722" s="421"/>
      <c r="H722" s="420"/>
      <c r="I722" s="420"/>
      <c r="J722" s="420"/>
      <c r="K722" s="420"/>
      <c r="L722" s="420"/>
      <c r="M722" s="420"/>
      <c r="N722" s="420"/>
      <c r="O722" s="420"/>
      <c r="P722" s="420"/>
      <c r="Q722" s="420"/>
      <c r="R722" s="420"/>
      <c r="S722" s="420"/>
      <c r="T722" s="420"/>
      <c r="U722" s="420"/>
      <c r="V722" s="420"/>
      <c r="W722" s="420"/>
      <c r="X722" s="420"/>
      <c r="Y722" s="420"/>
      <c r="Z722" s="420"/>
      <c r="AA722" s="420"/>
      <c r="AB722" s="420"/>
      <c r="AC722" s="420"/>
    </row>
    <row r="723" spans="2:29">
      <c r="B723" s="420"/>
      <c r="C723" s="420"/>
      <c r="D723" s="420"/>
      <c r="E723" s="420"/>
      <c r="F723" s="421"/>
      <c r="G723" s="421"/>
      <c r="H723" s="420"/>
      <c r="I723" s="420"/>
      <c r="J723" s="420"/>
      <c r="K723" s="420"/>
      <c r="L723" s="420"/>
      <c r="M723" s="420"/>
      <c r="N723" s="420"/>
      <c r="O723" s="420"/>
      <c r="P723" s="420"/>
      <c r="Q723" s="420"/>
      <c r="R723" s="420"/>
      <c r="S723" s="420"/>
      <c r="T723" s="420"/>
      <c r="U723" s="420"/>
      <c r="V723" s="420"/>
      <c r="W723" s="420"/>
      <c r="X723" s="420"/>
      <c r="Y723" s="420"/>
      <c r="Z723" s="420"/>
      <c r="AA723" s="420"/>
      <c r="AB723" s="420"/>
      <c r="AC723" s="420"/>
    </row>
    <row r="724" spans="2:29">
      <c r="B724" s="420"/>
      <c r="C724" s="420"/>
      <c r="D724" s="420"/>
      <c r="E724" s="420"/>
      <c r="F724" s="421"/>
      <c r="G724" s="421"/>
      <c r="H724" s="420"/>
      <c r="I724" s="420"/>
      <c r="J724" s="420"/>
      <c r="K724" s="420"/>
      <c r="L724" s="420"/>
      <c r="M724" s="420"/>
      <c r="N724" s="420"/>
      <c r="O724" s="420"/>
      <c r="P724" s="420"/>
      <c r="Q724" s="420"/>
      <c r="R724" s="420"/>
      <c r="S724" s="420"/>
      <c r="T724" s="420"/>
      <c r="U724" s="420"/>
      <c r="V724" s="420"/>
      <c r="W724" s="420"/>
      <c r="X724" s="420"/>
      <c r="Y724" s="420"/>
      <c r="Z724" s="420"/>
      <c r="AA724" s="420"/>
      <c r="AB724" s="420"/>
      <c r="AC724" s="420"/>
    </row>
    <row r="725" spans="2:29">
      <c r="B725" s="420"/>
      <c r="C725" s="420"/>
      <c r="D725" s="420"/>
      <c r="E725" s="420"/>
      <c r="F725" s="421"/>
      <c r="G725" s="421"/>
      <c r="H725" s="420"/>
      <c r="I725" s="420"/>
      <c r="J725" s="420"/>
      <c r="K725" s="420"/>
      <c r="L725" s="420"/>
      <c r="M725" s="420"/>
      <c r="N725" s="420"/>
      <c r="O725" s="420"/>
      <c r="P725" s="420"/>
      <c r="Q725" s="420"/>
      <c r="R725" s="420"/>
      <c r="S725" s="420"/>
      <c r="T725" s="420"/>
      <c r="U725" s="420"/>
      <c r="V725" s="420"/>
      <c r="W725" s="420"/>
      <c r="X725" s="420"/>
      <c r="Y725" s="420"/>
      <c r="Z725" s="420"/>
      <c r="AA725" s="420"/>
      <c r="AB725" s="420"/>
      <c r="AC725" s="420"/>
    </row>
    <row r="726" spans="2:29">
      <c r="B726" s="420"/>
      <c r="C726" s="420"/>
      <c r="D726" s="420"/>
      <c r="E726" s="420"/>
      <c r="F726" s="421"/>
      <c r="G726" s="421"/>
      <c r="H726" s="420"/>
      <c r="I726" s="420"/>
      <c r="J726" s="420"/>
      <c r="K726" s="420"/>
      <c r="L726" s="420"/>
      <c r="M726" s="420"/>
      <c r="N726" s="420"/>
      <c r="O726" s="420"/>
      <c r="P726" s="420"/>
      <c r="Q726" s="420"/>
      <c r="R726" s="420"/>
      <c r="S726" s="420"/>
      <c r="T726" s="420"/>
      <c r="U726" s="420"/>
      <c r="V726" s="420"/>
      <c r="W726" s="420"/>
      <c r="X726" s="420"/>
      <c r="Y726" s="420"/>
      <c r="Z726" s="420"/>
      <c r="AA726" s="420"/>
      <c r="AB726" s="420"/>
      <c r="AC726" s="420"/>
    </row>
    <row r="727" spans="2:29">
      <c r="B727" s="420"/>
      <c r="C727" s="420"/>
      <c r="D727" s="420"/>
      <c r="E727" s="420"/>
      <c r="F727" s="421"/>
      <c r="G727" s="421"/>
      <c r="H727" s="420"/>
      <c r="I727" s="420"/>
      <c r="J727" s="420"/>
      <c r="K727" s="420"/>
      <c r="L727" s="420"/>
      <c r="M727" s="420"/>
      <c r="N727" s="420"/>
      <c r="O727" s="420"/>
      <c r="P727" s="420"/>
      <c r="Q727" s="420"/>
      <c r="R727" s="420"/>
      <c r="S727" s="420"/>
      <c r="T727" s="420"/>
      <c r="U727" s="420"/>
      <c r="V727" s="420"/>
      <c r="W727" s="420"/>
      <c r="X727" s="420"/>
      <c r="Y727" s="420"/>
      <c r="Z727" s="420"/>
      <c r="AA727" s="420"/>
      <c r="AB727" s="420"/>
      <c r="AC727" s="420"/>
    </row>
    <row r="728" spans="2:29">
      <c r="B728" s="420"/>
      <c r="C728" s="420"/>
      <c r="D728" s="420"/>
      <c r="E728" s="420"/>
      <c r="F728" s="421"/>
      <c r="G728" s="421"/>
      <c r="H728" s="420"/>
      <c r="I728" s="420"/>
      <c r="J728" s="420"/>
      <c r="K728" s="420"/>
      <c r="L728" s="420"/>
      <c r="M728" s="420"/>
      <c r="N728" s="420"/>
      <c r="O728" s="420"/>
      <c r="P728" s="420"/>
      <c r="Q728" s="420"/>
      <c r="R728" s="420"/>
      <c r="S728" s="420"/>
      <c r="T728" s="420"/>
      <c r="U728" s="420"/>
      <c r="V728" s="420"/>
      <c r="W728" s="420"/>
      <c r="X728" s="420"/>
      <c r="Y728" s="420"/>
      <c r="Z728" s="420"/>
      <c r="AA728" s="420"/>
      <c r="AB728" s="420"/>
      <c r="AC728" s="420"/>
    </row>
    <row r="729" spans="2:29">
      <c r="B729" s="420"/>
      <c r="C729" s="420"/>
      <c r="D729" s="420"/>
      <c r="E729" s="420"/>
      <c r="F729" s="421"/>
      <c r="G729" s="421"/>
      <c r="H729" s="420"/>
      <c r="I729" s="420"/>
      <c r="J729" s="420"/>
      <c r="K729" s="420"/>
      <c r="L729" s="420"/>
      <c r="M729" s="420"/>
      <c r="N729" s="420"/>
      <c r="O729" s="420"/>
      <c r="P729" s="420"/>
      <c r="Q729" s="420"/>
      <c r="R729" s="420"/>
      <c r="S729" s="420"/>
      <c r="T729" s="420"/>
      <c r="U729" s="420"/>
      <c r="V729" s="420"/>
      <c r="W729" s="420"/>
      <c r="X729" s="420"/>
      <c r="Y729" s="420"/>
      <c r="Z729" s="420"/>
      <c r="AA729" s="420"/>
      <c r="AB729" s="420"/>
      <c r="AC729" s="420"/>
    </row>
    <row r="730" spans="2:29">
      <c r="B730" s="420"/>
      <c r="C730" s="420"/>
      <c r="D730" s="420"/>
      <c r="E730" s="420"/>
      <c r="F730" s="421"/>
      <c r="G730" s="421"/>
      <c r="H730" s="420"/>
      <c r="I730" s="420"/>
      <c r="J730" s="420"/>
      <c r="K730" s="420"/>
      <c r="L730" s="420"/>
      <c r="M730" s="420"/>
      <c r="N730" s="420"/>
      <c r="O730" s="420"/>
      <c r="P730" s="420"/>
      <c r="Q730" s="420"/>
      <c r="R730" s="420"/>
      <c r="S730" s="420"/>
      <c r="T730" s="420"/>
      <c r="U730" s="420"/>
      <c r="V730" s="420"/>
      <c r="W730" s="420"/>
      <c r="X730" s="420"/>
      <c r="Y730" s="420"/>
      <c r="Z730" s="420"/>
      <c r="AA730" s="420"/>
      <c r="AB730" s="420"/>
      <c r="AC730" s="420"/>
    </row>
    <row r="731" spans="2:29">
      <c r="B731" s="420"/>
      <c r="C731" s="420"/>
      <c r="D731" s="420"/>
      <c r="E731" s="420"/>
      <c r="F731" s="421"/>
      <c r="G731" s="421"/>
      <c r="H731" s="420"/>
      <c r="I731" s="420"/>
      <c r="J731" s="420"/>
      <c r="K731" s="420"/>
      <c r="L731" s="420"/>
      <c r="M731" s="420"/>
      <c r="N731" s="420"/>
      <c r="O731" s="420"/>
      <c r="P731" s="420"/>
      <c r="Q731" s="420"/>
      <c r="R731" s="420"/>
      <c r="S731" s="420"/>
      <c r="T731" s="420"/>
      <c r="U731" s="420"/>
      <c r="V731" s="420"/>
      <c r="W731" s="420"/>
      <c r="X731" s="420"/>
      <c r="Y731" s="420"/>
      <c r="Z731" s="420"/>
      <c r="AA731" s="420"/>
      <c r="AB731" s="420"/>
      <c r="AC731" s="420"/>
    </row>
    <row r="732" spans="2:29">
      <c r="B732" s="420"/>
      <c r="C732" s="420"/>
      <c r="D732" s="420"/>
      <c r="E732" s="420"/>
      <c r="F732" s="421"/>
      <c r="G732" s="421"/>
      <c r="H732" s="420"/>
      <c r="I732" s="420"/>
      <c r="J732" s="420"/>
      <c r="K732" s="420"/>
      <c r="L732" s="420"/>
      <c r="M732" s="420"/>
      <c r="N732" s="420"/>
      <c r="O732" s="420"/>
      <c r="P732" s="420"/>
      <c r="Q732" s="420"/>
      <c r="R732" s="420"/>
      <c r="S732" s="420"/>
      <c r="T732" s="420"/>
      <c r="U732" s="420"/>
      <c r="V732" s="420"/>
      <c r="W732" s="420"/>
      <c r="X732" s="420"/>
      <c r="Y732" s="420"/>
      <c r="Z732" s="420"/>
      <c r="AA732" s="420"/>
      <c r="AB732" s="420"/>
      <c r="AC732" s="420"/>
    </row>
    <row r="733" spans="2:29">
      <c r="B733" s="420"/>
      <c r="C733" s="420"/>
      <c r="D733" s="420"/>
      <c r="E733" s="420"/>
      <c r="F733" s="421"/>
      <c r="G733" s="421"/>
      <c r="H733" s="420"/>
      <c r="I733" s="420"/>
      <c r="J733" s="420"/>
      <c r="K733" s="420"/>
      <c r="L733" s="420"/>
      <c r="M733" s="420"/>
      <c r="N733" s="420"/>
      <c r="O733" s="420"/>
      <c r="P733" s="420"/>
      <c r="Q733" s="420"/>
      <c r="R733" s="420"/>
      <c r="S733" s="420"/>
      <c r="T733" s="420"/>
      <c r="U733" s="420"/>
      <c r="V733" s="420"/>
      <c r="W733" s="420"/>
      <c r="X733" s="420"/>
      <c r="Y733" s="420"/>
      <c r="Z733" s="420"/>
      <c r="AA733" s="420"/>
      <c r="AB733" s="420"/>
      <c r="AC733" s="420"/>
    </row>
    <row r="734" spans="2:29">
      <c r="B734" s="420"/>
      <c r="C734" s="420"/>
      <c r="D734" s="420"/>
      <c r="E734" s="420"/>
      <c r="F734" s="421"/>
      <c r="G734" s="421"/>
      <c r="H734" s="420"/>
      <c r="I734" s="420"/>
      <c r="J734" s="420"/>
      <c r="K734" s="420"/>
      <c r="L734" s="420"/>
      <c r="M734" s="420"/>
      <c r="N734" s="420"/>
      <c r="O734" s="420"/>
      <c r="P734" s="420"/>
      <c r="Q734" s="420"/>
      <c r="R734" s="420"/>
      <c r="S734" s="420"/>
      <c r="T734" s="420"/>
      <c r="U734" s="420"/>
      <c r="V734" s="420"/>
      <c r="W734" s="420"/>
      <c r="X734" s="420"/>
      <c r="Y734" s="420"/>
      <c r="Z734" s="420"/>
      <c r="AA734" s="420"/>
      <c r="AB734" s="420"/>
      <c r="AC734" s="420"/>
    </row>
    <row r="735" spans="2:29">
      <c r="B735" s="420"/>
      <c r="C735" s="420"/>
      <c r="D735" s="420"/>
      <c r="E735" s="420"/>
      <c r="F735" s="421"/>
      <c r="G735" s="421"/>
      <c r="H735" s="420"/>
      <c r="I735" s="420"/>
      <c r="J735" s="420"/>
      <c r="K735" s="420"/>
      <c r="L735" s="420"/>
      <c r="M735" s="420"/>
      <c r="N735" s="420"/>
      <c r="O735" s="420"/>
      <c r="P735" s="420"/>
      <c r="Q735" s="420"/>
      <c r="R735" s="420"/>
      <c r="S735" s="420"/>
      <c r="T735" s="420"/>
      <c r="U735" s="420"/>
      <c r="V735" s="420"/>
      <c r="W735" s="420"/>
      <c r="X735" s="420"/>
      <c r="Y735" s="420"/>
      <c r="Z735" s="420"/>
      <c r="AA735" s="420"/>
      <c r="AB735" s="420"/>
      <c r="AC735" s="420"/>
    </row>
    <row r="736" spans="2:29">
      <c r="B736" s="420"/>
      <c r="C736" s="420"/>
      <c r="D736" s="420"/>
      <c r="E736" s="420"/>
      <c r="F736" s="421"/>
      <c r="G736" s="421"/>
      <c r="H736" s="420"/>
      <c r="I736" s="420"/>
      <c r="J736" s="420"/>
      <c r="K736" s="420"/>
      <c r="L736" s="420"/>
      <c r="M736" s="420"/>
      <c r="N736" s="420"/>
      <c r="O736" s="420"/>
      <c r="P736" s="420"/>
      <c r="Q736" s="420"/>
      <c r="R736" s="420"/>
      <c r="S736" s="420"/>
      <c r="T736" s="420"/>
      <c r="U736" s="420"/>
      <c r="V736" s="420"/>
      <c r="W736" s="420"/>
      <c r="X736" s="420"/>
      <c r="Y736" s="420"/>
      <c r="Z736" s="420"/>
      <c r="AA736" s="420"/>
      <c r="AB736" s="420"/>
      <c r="AC736" s="420"/>
    </row>
    <row r="737" spans="2:29">
      <c r="B737" s="420"/>
      <c r="C737" s="420"/>
      <c r="D737" s="420"/>
      <c r="E737" s="420"/>
      <c r="F737" s="421"/>
      <c r="G737" s="421"/>
      <c r="H737" s="420"/>
      <c r="I737" s="420"/>
      <c r="J737" s="420"/>
      <c r="K737" s="420"/>
      <c r="L737" s="420"/>
      <c r="M737" s="420"/>
      <c r="N737" s="420"/>
      <c r="O737" s="420"/>
      <c r="P737" s="420"/>
      <c r="Q737" s="420"/>
      <c r="R737" s="420"/>
      <c r="S737" s="420"/>
      <c r="T737" s="420"/>
      <c r="U737" s="420"/>
      <c r="V737" s="420"/>
      <c r="W737" s="420"/>
      <c r="X737" s="420"/>
      <c r="Y737" s="420"/>
      <c r="Z737" s="420"/>
      <c r="AA737" s="420"/>
      <c r="AB737" s="420"/>
      <c r="AC737" s="420"/>
    </row>
    <row r="738" spans="2:29">
      <c r="B738" s="420"/>
      <c r="C738" s="420"/>
      <c r="D738" s="420"/>
      <c r="E738" s="420"/>
      <c r="F738" s="421"/>
      <c r="G738" s="421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  <c r="R738" s="420"/>
      <c r="S738" s="420"/>
      <c r="T738" s="420"/>
      <c r="U738" s="420"/>
      <c r="V738" s="420"/>
      <c r="W738" s="420"/>
      <c r="X738" s="420"/>
      <c r="Y738" s="420"/>
      <c r="Z738" s="420"/>
      <c r="AA738" s="420"/>
      <c r="AB738" s="420"/>
      <c r="AC738" s="420"/>
    </row>
    <row r="739" spans="2:29">
      <c r="B739" s="420"/>
      <c r="C739" s="420"/>
      <c r="D739" s="420"/>
      <c r="E739" s="420"/>
      <c r="F739" s="421"/>
      <c r="G739" s="421"/>
      <c r="H739" s="420"/>
      <c r="I739" s="420"/>
      <c r="J739" s="420"/>
      <c r="K739" s="420"/>
      <c r="L739" s="420"/>
      <c r="M739" s="420"/>
      <c r="N739" s="420"/>
      <c r="O739" s="420"/>
      <c r="P739" s="420"/>
      <c r="Q739" s="420"/>
      <c r="R739" s="420"/>
      <c r="S739" s="420"/>
      <c r="T739" s="420"/>
      <c r="U739" s="420"/>
      <c r="V739" s="420"/>
      <c r="W739" s="420"/>
      <c r="X739" s="420"/>
      <c r="Y739" s="420"/>
      <c r="Z739" s="420"/>
      <c r="AA739" s="420"/>
      <c r="AB739" s="420"/>
      <c r="AC739" s="420"/>
    </row>
    <row r="740" spans="2:29">
      <c r="B740" s="420"/>
      <c r="C740" s="420"/>
      <c r="D740" s="420"/>
      <c r="E740" s="420"/>
      <c r="F740" s="421"/>
      <c r="G740" s="421"/>
      <c r="H740" s="420"/>
      <c r="I740" s="420"/>
      <c r="J740" s="420"/>
      <c r="K740" s="420"/>
      <c r="L740" s="420"/>
      <c r="M740" s="420"/>
      <c r="N740" s="420"/>
      <c r="O740" s="420"/>
      <c r="P740" s="420"/>
      <c r="Q740" s="420"/>
      <c r="R740" s="420"/>
      <c r="S740" s="420"/>
      <c r="T740" s="420"/>
      <c r="U740" s="420"/>
      <c r="V740" s="420"/>
      <c r="W740" s="420"/>
      <c r="X740" s="420"/>
      <c r="Y740" s="420"/>
      <c r="Z740" s="420"/>
      <c r="AA740" s="420"/>
      <c r="AB740" s="420"/>
      <c r="AC740" s="420"/>
    </row>
    <row r="741" spans="2:29">
      <c r="B741" s="420"/>
      <c r="C741" s="420"/>
      <c r="D741" s="420"/>
      <c r="E741" s="420"/>
      <c r="F741" s="421"/>
      <c r="G741" s="421"/>
      <c r="H741" s="420"/>
      <c r="I741" s="420"/>
      <c r="J741" s="420"/>
      <c r="K741" s="420"/>
      <c r="L741" s="420"/>
      <c r="M741" s="420"/>
      <c r="N741" s="420"/>
      <c r="O741" s="420"/>
      <c r="P741" s="420"/>
      <c r="Q741" s="420"/>
      <c r="R741" s="420"/>
      <c r="S741" s="420"/>
      <c r="T741" s="420"/>
      <c r="U741" s="420"/>
      <c r="V741" s="420"/>
      <c r="W741" s="420"/>
      <c r="X741" s="420"/>
      <c r="Y741" s="420"/>
      <c r="Z741" s="420"/>
      <c r="AA741" s="420"/>
      <c r="AB741" s="420"/>
      <c r="AC741" s="420"/>
    </row>
    <row r="742" spans="2:29">
      <c r="B742" s="420"/>
      <c r="C742" s="420"/>
      <c r="D742" s="420"/>
      <c r="E742" s="420"/>
      <c r="F742" s="421"/>
      <c r="G742" s="421"/>
      <c r="H742" s="420"/>
      <c r="I742" s="420"/>
      <c r="J742" s="420"/>
      <c r="K742" s="420"/>
      <c r="L742" s="420"/>
      <c r="M742" s="420"/>
      <c r="N742" s="420"/>
      <c r="O742" s="420"/>
      <c r="P742" s="420"/>
      <c r="Q742" s="420"/>
      <c r="R742" s="420"/>
      <c r="S742" s="420"/>
      <c r="T742" s="420"/>
      <c r="U742" s="420"/>
      <c r="V742" s="420"/>
      <c r="W742" s="420"/>
      <c r="X742" s="420"/>
      <c r="Y742" s="420"/>
      <c r="Z742" s="420"/>
      <c r="AA742" s="420"/>
      <c r="AB742" s="420"/>
      <c r="AC742" s="420"/>
    </row>
    <row r="743" spans="2:29">
      <c r="B743" s="420"/>
      <c r="C743" s="420"/>
      <c r="D743" s="420"/>
      <c r="E743" s="420"/>
      <c r="F743" s="421"/>
      <c r="G743" s="421"/>
      <c r="H743" s="420"/>
      <c r="I743" s="420"/>
      <c r="J743" s="420"/>
      <c r="K743" s="420"/>
      <c r="L743" s="420"/>
      <c r="M743" s="420"/>
      <c r="N743" s="420"/>
      <c r="O743" s="420"/>
      <c r="P743" s="420"/>
      <c r="Q743" s="420"/>
      <c r="R743" s="420"/>
      <c r="S743" s="420"/>
      <c r="T743" s="420"/>
      <c r="U743" s="420"/>
      <c r="V743" s="420"/>
      <c r="W743" s="420"/>
      <c r="X743" s="420"/>
      <c r="Y743" s="420"/>
      <c r="Z743" s="420"/>
      <c r="AA743" s="420"/>
      <c r="AB743" s="420"/>
      <c r="AC743" s="420"/>
    </row>
    <row r="744" spans="2:29">
      <c r="B744" s="420"/>
      <c r="C744" s="420"/>
      <c r="D744" s="420"/>
      <c r="E744" s="420"/>
      <c r="F744" s="421"/>
      <c r="G744" s="421"/>
      <c r="H744" s="420"/>
      <c r="I744" s="420"/>
      <c r="J744" s="420"/>
      <c r="K744" s="420"/>
      <c r="L744" s="420"/>
      <c r="M744" s="420"/>
      <c r="N744" s="420"/>
      <c r="O744" s="420"/>
      <c r="P744" s="420"/>
      <c r="Q744" s="420"/>
      <c r="R744" s="420"/>
      <c r="S744" s="420"/>
      <c r="T744" s="420"/>
      <c r="U744" s="420"/>
      <c r="V744" s="420"/>
      <c r="W744" s="420"/>
      <c r="X744" s="420"/>
      <c r="Y744" s="420"/>
      <c r="Z744" s="420"/>
      <c r="AA744" s="420"/>
      <c r="AB744" s="420"/>
      <c r="AC744" s="420"/>
    </row>
    <row r="745" spans="2:29">
      <c r="B745" s="420"/>
      <c r="C745" s="420"/>
      <c r="D745" s="420"/>
      <c r="E745" s="420"/>
      <c r="F745" s="421"/>
      <c r="G745" s="421"/>
      <c r="H745" s="420"/>
      <c r="I745" s="420"/>
      <c r="J745" s="420"/>
      <c r="K745" s="420"/>
      <c r="L745" s="420"/>
      <c r="M745" s="420"/>
      <c r="N745" s="420"/>
      <c r="O745" s="420"/>
      <c r="P745" s="420"/>
      <c r="Q745" s="420"/>
      <c r="R745" s="420"/>
      <c r="S745" s="420"/>
      <c r="T745" s="420"/>
      <c r="U745" s="420"/>
      <c r="V745" s="420"/>
      <c r="W745" s="420"/>
      <c r="X745" s="420"/>
      <c r="Y745" s="420"/>
      <c r="Z745" s="420"/>
      <c r="AA745" s="420"/>
      <c r="AB745" s="420"/>
      <c r="AC745" s="420"/>
    </row>
    <row r="746" spans="2:29">
      <c r="B746" s="420"/>
      <c r="C746" s="420"/>
      <c r="D746" s="420"/>
      <c r="E746" s="420"/>
      <c r="F746" s="421"/>
      <c r="G746" s="421"/>
      <c r="H746" s="420"/>
      <c r="I746" s="420"/>
      <c r="J746" s="420"/>
      <c r="K746" s="420"/>
      <c r="L746" s="420"/>
      <c r="M746" s="420"/>
      <c r="N746" s="420"/>
      <c r="O746" s="420"/>
      <c r="P746" s="420"/>
      <c r="Q746" s="420"/>
      <c r="R746" s="420"/>
      <c r="S746" s="420"/>
      <c r="T746" s="420"/>
      <c r="U746" s="420"/>
      <c r="V746" s="420"/>
      <c r="W746" s="420"/>
      <c r="X746" s="420"/>
      <c r="Y746" s="420"/>
      <c r="Z746" s="420"/>
      <c r="AA746" s="420"/>
      <c r="AB746" s="420"/>
      <c r="AC746" s="420"/>
    </row>
    <row r="747" spans="2:29">
      <c r="B747" s="420"/>
      <c r="C747" s="420"/>
      <c r="D747" s="420"/>
      <c r="E747" s="420"/>
      <c r="F747" s="421"/>
      <c r="G747" s="421"/>
      <c r="H747" s="420"/>
      <c r="I747" s="420"/>
      <c r="J747" s="420"/>
      <c r="K747" s="420"/>
      <c r="L747" s="420"/>
      <c r="M747" s="420"/>
      <c r="N747" s="420"/>
      <c r="O747" s="420"/>
      <c r="P747" s="420"/>
      <c r="Q747" s="420"/>
      <c r="R747" s="420"/>
      <c r="S747" s="420"/>
      <c r="T747" s="420"/>
      <c r="U747" s="420"/>
      <c r="V747" s="420"/>
      <c r="W747" s="420"/>
      <c r="X747" s="420"/>
      <c r="Y747" s="420"/>
      <c r="Z747" s="420"/>
      <c r="AA747" s="420"/>
      <c r="AB747" s="420"/>
      <c r="AC747" s="420"/>
    </row>
    <row r="748" spans="2:29">
      <c r="B748" s="420"/>
      <c r="C748" s="420"/>
      <c r="D748" s="420"/>
      <c r="E748" s="420"/>
      <c r="F748" s="421"/>
      <c r="G748" s="421"/>
      <c r="H748" s="420"/>
      <c r="I748" s="420"/>
      <c r="J748" s="420"/>
      <c r="K748" s="420"/>
      <c r="L748" s="420"/>
      <c r="M748" s="420"/>
      <c r="N748" s="420"/>
      <c r="O748" s="420"/>
      <c r="P748" s="420"/>
      <c r="Q748" s="420"/>
      <c r="R748" s="420"/>
      <c r="S748" s="420"/>
      <c r="T748" s="420"/>
      <c r="U748" s="420"/>
      <c r="V748" s="420"/>
      <c r="W748" s="420"/>
      <c r="X748" s="420"/>
      <c r="Y748" s="420"/>
      <c r="Z748" s="420"/>
      <c r="AA748" s="420"/>
      <c r="AB748" s="420"/>
      <c r="AC748" s="420"/>
    </row>
    <row r="749" spans="2:29">
      <c r="B749" s="420"/>
      <c r="C749" s="420"/>
      <c r="D749" s="420"/>
      <c r="E749" s="420"/>
      <c r="F749" s="421"/>
      <c r="G749" s="421"/>
      <c r="H749" s="420"/>
      <c r="I749" s="420"/>
      <c r="J749" s="420"/>
      <c r="K749" s="420"/>
      <c r="L749" s="420"/>
      <c r="M749" s="420"/>
      <c r="N749" s="420"/>
      <c r="O749" s="420"/>
      <c r="P749" s="420"/>
      <c r="Q749" s="420"/>
      <c r="R749" s="420"/>
      <c r="S749" s="420"/>
      <c r="T749" s="420"/>
      <c r="U749" s="420"/>
      <c r="V749" s="420"/>
      <c r="W749" s="420"/>
      <c r="X749" s="420"/>
      <c r="Y749" s="420"/>
      <c r="Z749" s="420"/>
      <c r="AA749" s="420"/>
      <c r="AB749" s="420"/>
      <c r="AC749" s="420"/>
    </row>
    <row r="750" spans="2:29">
      <c r="B750" s="420"/>
      <c r="C750" s="420"/>
      <c r="D750" s="420"/>
      <c r="E750" s="420"/>
      <c r="F750" s="421"/>
      <c r="G750" s="421"/>
      <c r="H750" s="420"/>
      <c r="I750" s="420"/>
      <c r="J750" s="420"/>
      <c r="K750" s="420"/>
      <c r="L750" s="420"/>
      <c r="M750" s="420"/>
      <c r="N750" s="420"/>
      <c r="O750" s="420"/>
      <c r="P750" s="420"/>
      <c r="Q750" s="420"/>
      <c r="R750" s="420"/>
      <c r="S750" s="420"/>
      <c r="T750" s="420"/>
      <c r="U750" s="420"/>
      <c r="V750" s="420"/>
      <c r="W750" s="420"/>
      <c r="X750" s="420"/>
      <c r="Y750" s="420"/>
      <c r="Z750" s="420"/>
      <c r="AA750" s="420"/>
      <c r="AB750" s="420"/>
      <c r="AC750" s="420"/>
    </row>
    <row r="751" spans="2:29">
      <c r="B751" s="420"/>
      <c r="C751" s="420"/>
      <c r="D751" s="420"/>
      <c r="E751" s="420"/>
      <c r="F751" s="421"/>
      <c r="G751" s="421"/>
      <c r="H751" s="420"/>
      <c r="I751" s="420"/>
      <c r="J751" s="420"/>
      <c r="K751" s="420"/>
      <c r="L751" s="420"/>
      <c r="M751" s="420"/>
      <c r="N751" s="420"/>
      <c r="O751" s="420"/>
      <c r="P751" s="420"/>
      <c r="Q751" s="420"/>
      <c r="R751" s="420"/>
      <c r="S751" s="420"/>
      <c r="T751" s="420"/>
      <c r="U751" s="420"/>
      <c r="V751" s="420"/>
      <c r="W751" s="420"/>
      <c r="X751" s="420"/>
      <c r="Y751" s="420"/>
      <c r="Z751" s="420"/>
      <c r="AA751" s="420"/>
      <c r="AB751" s="420"/>
      <c r="AC751" s="420"/>
    </row>
    <row r="752" spans="2:29">
      <c r="B752" s="420"/>
      <c r="C752" s="420"/>
      <c r="D752" s="420"/>
      <c r="E752" s="420"/>
      <c r="F752" s="421"/>
      <c r="G752" s="421"/>
      <c r="H752" s="420"/>
      <c r="I752" s="420"/>
      <c r="J752" s="420"/>
      <c r="K752" s="420"/>
      <c r="L752" s="420"/>
      <c r="M752" s="420"/>
      <c r="N752" s="420"/>
      <c r="O752" s="420"/>
      <c r="P752" s="420"/>
      <c r="Q752" s="420"/>
      <c r="R752" s="420"/>
      <c r="S752" s="420"/>
      <c r="T752" s="420"/>
      <c r="U752" s="420"/>
      <c r="V752" s="420"/>
      <c r="W752" s="420"/>
      <c r="X752" s="420"/>
      <c r="Y752" s="420"/>
      <c r="Z752" s="420"/>
      <c r="AA752" s="420"/>
      <c r="AB752" s="420"/>
      <c r="AC752" s="420"/>
    </row>
    <row r="753" spans="2:29">
      <c r="B753" s="420"/>
      <c r="C753" s="420"/>
      <c r="D753" s="420"/>
      <c r="E753" s="420"/>
      <c r="F753" s="421"/>
      <c r="G753" s="421"/>
      <c r="H753" s="420"/>
      <c r="I753" s="420"/>
      <c r="J753" s="420"/>
      <c r="K753" s="420"/>
      <c r="L753" s="420"/>
      <c r="M753" s="420"/>
      <c r="N753" s="420"/>
      <c r="O753" s="420"/>
      <c r="P753" s="420"/>
      <c r="Q753" s="420"/>
      <c r="R753" s="420"/>
      <c r="S753" s="420"/>
      <c r="T753" s="420"/>
      <c r="U753" s="420"/>
      <c r="V753" s="420"/>
      <c r="W753" s="420"/>
      <c r="X753" s="420"/>
      <c r="Y753" s="420"/>
      <c r="Z753" s="420"/>
      <c r="AA753" s="420"/>
      <c r="AB753" s="420"/>
      <c r="AC753" s="420"/>
    </row>
    <row r="754" spans="2:29">
      <c r="B754" s="420"/>
      <c r="C754" s="420"/>
      <c r="D754" s="420"/>
      <c r="E754" s="420"/>
      <c r="F754" s="421"/>
      <c r="G754" s="421"/>
      <c r="H754" s="420"/>
      <c r="I754" s="420"/>
      <c r="J754" s="420"/>
      <c r="K754" s="420"/>
      <c r="L754" s="420"/>
      <c r="M754" s="420"/>
      <c r="N754" s="420"/>
      <c r="O754" s="420"/>
      <c r="P754" s="420"/>
      <c r="Q754" s="420"/>
      <c r="R754" s="420"/>
      <c r="S754" s="420"/>
      <c r="T754" s="420"/>
      <c r="U754" s="420"/>
      <c r="V754" s="420"/>
      <c r="W754" s="420"/>
      <c r="X754" s="420"/>
      <c r="Y754" s="420"/>
      <c r="Z754" s="420"/>
      <c r="AA754" s="420"/>
      <c r="AB754" s="420"/>
      <c r="AC754" s="420"/>
    </row>
    <row r="755" spans="2:29">
      <c r="B755" s="420"/>
      <c r="C755" s="420"/>
      <c r="D755" s="420"/>
      <c r="E755" s="420"/>
      <c r="F755" s="421"/>
      <c r="G755" s="421"/>
      <c r="H755" s="420"/>
      <c r="I755" s="420"/>
      <c r="J755" s="420"/>
      <c r="K755" s="420"/>
      <c r="L755" s="420"/>
      <c r="M755" s="420"/>
      <c r="N755" s="420"/>
      <c r="O755" s="420"/>
      <c r="P755" s="420"/>
      <c r="Q755" s="420"/>
      <c r="R755" s="420"/>
      <c r="S755" s="420"/>
      <c r="T755" s="420"/>
      <c r="U755" s="420"/>
      <c r="V755" s="420"/>
      <c r="W755" s="420"/>
      <c r="X755" s="420"/>
      <c r="Y755" s="420"/>
      <c r="Z755" s="420"/>
      <c r="AA755" s="420"/>
      <c r="AB755" s="420"/>
      <c r="AC755" s="420"/>
    </row>
    <row r="756" spans="2:29">
      <c r="B756" s="420"/>
      <c r="C756" s="420"/>
      <c r="D756" s="420"/>
      <c r="E756" s="420"/>
      <c r="F756" s="421"/>
      <c r="G756" s="421"/>
      <c r="H756" s="420"/>
      <c r="I756" s="420"/>
      <c r="J756" s="420"/>
      <c r="K756" s="420"/>
      <c r="L756" s="420"/>
      <c r="M756" s="420"/>
      <c r="N756" s="420"/>
      <c r="O756" s="420"/>
      <c r="P756" s="420"/>
      <c r="Q756" s="420"/>
      <c r="R756" s="420"/>
      <c r="S756" s="420"/>
      <c r="T756" s="420"/>
      <c r="U756" s="420"/>
      <c r="V756" s="420"/>
      <c r="W756" s="420"/>
      <c r="X756" s="420"/>
      <c r="Y756" s="420"/>
      <c r="Z756" s="420"/>
      <c r="AA756" s="420"/>
      <c r="AB756" s="420"/>
      <c r="AC756" s="420"/>
    </row>
    <row r="757" spans="2:29">
      <c r="B757" s="420"/>
      <c r="C757" s="420"/>
      <c r="D757" s="420"/>
      <c r="E757" s="420"/>
      <c r="F757" s="421"/>
      <c r="G757" s="421"/>
      <c r="H757" s="420"/>
      <c r="I757" s="420"/>
      <c r="J757" s="420"/>
      <c r="K757" s="420"/>
      <c r="L757" s="420"/>
      <c r="M757" s="420"/>
      <c r="N757" s="420"/>
      <c r="O757" s="420"/>
      <c r="P757" s="420"/>
      <c r="Q757" s="420"/>
      <c r="R757" s="420"/>
      <c r="S757" s="420"/>
      <c r="T757" s="420"/>
      <c r="U757" s="420"/>
      <c r="V757" s="420"/>
      <c r="W757" s="420"/>
      <c r="X757" s="420"/>
      <c r="Y757" s="420"/>
      <c r="Z757" s="420"/>
      <c r="AA757" s="420"/>
      <c r="AB757" s="420"/>
      <c r="AC757" s="420"/>
    </row>
    <row r="758" spans="2:29">
      <c r="B758" s="420"/>
      <c r="C758" s="420"/>
      <c r="D758" s="420"/>
      <c r="E758" s="420"/>
      <c r="F758" s="421"/>
      <c r="G758" s="421"/>
      <c r="H758" s="420"/>
      <c r="I758" s="420"/>
      <c r="J758" s="420"/>
      <c r="K758" s="420"/>
      <c r="L758" s="420"/>
      <c r="M758" s="420"/>
      <c r="N758" s="420"/>
      <c r="O758" s="420"/>
      <c r="P758" s="420"/>
      <c r="Q758" s="420"/>
      <c r="R758" s="420"/>
      <c r="S758" s="420"/>
      <c r="T758" s="420"/>
      <c r="U758" s="420"/>
      <c r="V758" s="420"/>
      <c r="W758" s="420"/>
      <c r="X758" s="420"/>
      <c r="Y758" s="420"/>
      <c r="Z758" s="420"/>
      <c r="AA758" s="420"/>
      <c r="AB758" s="420"/>
      <c r="AC758" s="420"/>
    </row>
    <row r="759" spans="2:29">
      <c r="B759" s="420"/>
      <c r="C759" s="420"/>
      <c r="D759" s="420"/>
      <c r="E759" s="420"/>
      <c r="F759" s="421"/>
      <c r="G759" s="421"/>
      <c r="H759" s="420"/>
      <c r="I759" s="420"/>
      <c r="J759" s="420"/>
      <c r="K759" s="420"/>
      <c r="L759" s="420"/>
      <c r="M759" s="420"/>
      <c r="N759" s="420"/>
      <c r="O759" s="420"/>
      <c r="P759" s="420"/>
      <c r="Q759" s="420"/>
      <c r="R759" s="420"/>
      <c r="S759" s="420"/>
      <c r="T759" s="420"/>
      <c r="U759" s="420"/>
      <c r="V759" s="420"/>
      <c r="W759" s="420"/>
      <c r="X759" s="420"/>
      <c r="Y759" s="420"/>
      <c r="Z759" s="420"/>
      <c r="AA759" s="420"/>
      <c r="AB759" s="420"/>
      <c r="AC759" s="420"/>
    </row>
    <row r="760" spans="2:29">
      <c r="B760" s="420"/>
      <c r="C760" s="420"/>
      <c r="D760" s="420"/>
      <c r="E760" s="420"/>
      <c r="F760" s="421"/>
      <c r="G760" s="421"/>
      <c r="H760" s="420"/>
      <c r="I760" s="420"/>
      <c r="J760" s="420"/>
      <c r="K760" s="420"/>
      <c r="L760" s="420"/>
      <c r="M760" s="420"/>
      <c r="N760" s="420"/>
      <c r="O760" s="420"/>
      <c r="P760" s="420"/>
      <c r="Q760" s="420"/>
      <c r="R760" s="420"/>
      <c r="S760" s="420"/>
      <c r="T760" s="420"/>
      <c r="U760" s="420"/>
      <c r="V760" s="420"/>
      <c r="W760" s="420"/>
      <c r="X760" s="420"/>
      <c r="Y760" s="420"/>
      <c r="Z760" s="420"/>
      <c r="AA760" s="420"/>
      <c r="AB760" s="420"/>
      <c r="AC760" s="420"/>
    </row>
    <row r="761" spans="2:29">
      <c r="B761" s="420"/>
      <c r="C761" s="420"/>
      <c r="D761" s="420"/>
      <c r="E761" s="420"/>
      <c r="F761" s="421"/>
      <c r="G761" s="421"/>
      <c r="H761" s="420"/>
      <c r="I761" s="420"/>
      <c r="J761" s="420"/>
      <c r="K761" s="420"/>
      <c r="L761" s="420"/>
      <c r="M761" s="420"/>
      <c r="N761" s="420"/>
      <c r="O761" s="420"/>
      <c r="P761" s="420"/>
      <c r="Q761" s="420"/>
      <c r="R761" s="420"/>
      <c r="S761" s="420"/>
      <c r="T761" s="420"/>
      <c r="U761" s="420"/>
      <c r="V761" s="420"/>
      <c r="W761" s="420"/>
      <c r="X761" s="420"/>
      <c r="Y761" s="420"/>
      <c r="Z761" s="420"/>
      <c r="AA761" s="420"/>
      <c r="AB761" s="420"/>
      <c r="AC761" s="420"/>
    </row>
    <row r="762" spans="2:29">
      <c r="B762" s="420"/>
      <c r="C762" s="420"/>
      <c r="D762" s="420"/>
      <c r="E762" s="420"/>
      <c r="F762" s="421"/>
      <c r="G762" s="421"/>
      <c r="H762" s="420"/>
      <c r="I762" s="420"/>
      <c r="J762" s="420"/>
      <c r="K762" s="420"/>
      <c r="L762" s="420"/>
      <c r="M762" s="420"/>
      <c r="N762" s="420"/>
      <c r="O762" s="420"/>
      <c r="P762" s="420"/>
      <c r="Q762" s="420"/>
      <c r="R762" s="420"/>
      <c r="S762" s="420"/>
      <c r="T762" s="420"/>
      <c r="U762" s="420"/>
      <c r="V762" s="420"/>
      <c r="W762" s="420"/>
      <c r="X762" s="420"/>
      <c r="Y762" s="420"/>
      <c r="Z762" s="420"/>
      <c r="AA762" s="420"/>
      <c r="AB762" s="420"/>
      <c r="AC762" s="420"/>
    </row>
    <row r="763" spans="2:29">
      <c r="B763" s="420"/>
      <c r="C763" s="420"/>
      <c r="D763" s="420"/>
      <c r="E763" s="420"/>
      <c r="F763" s="421"/>
      <c r="G763" s="421"/>
      <c r="H763" s="420"/>
      <c r="I763" s="420"/>
      <c r="J763" s="420"/>
      <c r="K763" s="420"/>
      <c r="L763" s="420"/>
      <c r="M763" s="420"/>
      <c r="N763" s="420"/>
      <c r="O763" s="420"/>
      <c r="P763" s="420"/>
      <c r="Q763" s="420"/>
      <c r="R763" s="420"/>
      <c r="S763" s="420"/>
      <c r="T763" s="420"/>
      <c r="U763" s="420"/>
      <c r="V763" s="420"/>
      <c r="W763" s="420"/>
      <c r="X763" s="420"/>
      <c r="Y763" s="420"/>
      <c r="Z763" s="420"/>
      <c r="AA763" s="420"/>
      <c r="AB763" s="420"/>
      <c r="AC763" s="420"/>
    </row>
    <row r="764" spans="2:29">
      <c r="B764" s="420"/>
      <c r="C764" s="420"/>
      <c r="D764" s="420"/>
      <c r="E764" s="420"/>
      <c r="F764" s="421"/>
      <c r="G764" s="421"/>
      <c r="H764" s="420"/>
      <c r="I764" s="420"/>
      <c r="J764" s="420"/>
      <c r="K764" s="420"/>
      <c r="L764" s="420"/>
      <c r="M764" s="420"/>
      <c r="N764" s="420"/>
      <c r="O764" s="420"/>
      <c r="P764" s="420"/>
      <c r="Q764" s="420"/>
      <c r="R764" s="420"/>
      <c r="S764" s="420"/>
      <c r="T764" s="420"/>
      <c r="U764" s="420"/>
      <c r="V764" s="420"/>
      <c r="W764" s="420"/>
      <c r="X764" s="420"/>
      <c r="Y764" s="420"/>
      <c r="Z764" s="420"/>
      <c r="AA764" s="420"/>
      <c r="AB764" s="420"/>
      <c r="AC764" s="420"/>
    </row>
    <row r="765" spans="2:29">
      <c r="B765" s="420"/>
      <c r="C765" s="420"/>
      <c r="D765" s="420"/>
      <c r="E765" s="420"/>
      <c r="F765" s="421"/>
      <c r="G765" s="421"/>
      <c r="H765" s="420"/>
      <c r="I765" s="420"/>
      <c r="J765" s="420"/>
      <c r="K765" s="420"/>
      <c r="L765" s="420"/>
      <c r="M765" s="420"/>
      <c r="N765" s="420"/>
      <c r="O765" s="420"/>
      <c r="P765" s="420"/>
      <c r="Q765" s="420"/>
      <c r="R765" s="420"/>
      <c r="S765" s="420"/>
      <c r="T765" s="420"/>
      <c r="U765" s="420"/>
      <c r="V765" s="420"/>
      <c r="W765" s="420"/>
      <c r="X765" s="420"/>
      <c r="Y765" s="420"/>
      <c r="Z765" s="420"/>
      <c r="AA765" s="420"/>
      <c r="AB765" s="420"/>
      <c r="AC765" s="420"/>
    </row>
    <row r="766" spans="2:29">
      <c r="B766" s="420"/>
      <c r="C766" s="420"/>
      <c r="D766" s="420"/>
      <c r="E766" s="420"/>
      <c r="F766" s="421"/>
      <c r="G766" s="421"/>
      <c r="H766" s="420"/>
      <c r="I766" s="420"/>
      <c r="J766" s="420"/>
      <c r="K766" s="420"/>
      <c r="L766" s="420"/>
      <c r="M766" s="420"/>
      <c r="N766" s="420"/>
      <c r="O766" s="420"/>
      <c r="P766" s="420"/>
      <c r="Q766" s="420"/>
      <c r="R766" s="420"/>
      <c r="S766" s="420"/>
      <c r="T766" s="420"/>
      <c r="U766" s="420"/>
      <c r="V766" s="420"/>
      <c r="W766" s="420"/>
      <c r="X766" s="420"/>
      <c r="Y766" s="420"/>
      <c r="Z766" s="420"/>
      <c r="AA766" s="420"/>
      <c r="AB766" s="420"/>
      <c r="AC766" s="420"/>
    </row>
    <row r="767" spans="2:29">
      <c r="B767" s="420"/>
      <c r="C767" s="420"/>
      <c r="D767" s="420"/>
      <c r="E767" s="420"/>
      <c r="F767" s="421"/>
      <c r="G767" s="421"/>
      <c r="H767" s="420"/>
      <c r="I767" s="420"/>
      <c r="J767" s="420"/>
      <c r="K767" s="420"/>
      <c r="L767" s="420"/>
      <c r="M767" s="420"/>
      <c r="N767" s="420"/>
      <c r="O767" s="420"/>
      <c r="P767" s="420"/>
      <c r="Q767" s="420"/>
      <c r="R767" s="420"/>
      <c r="S767" s="420"/>
      <c r="T767" s="420"/>
      <c r="U767" s="420"/>
      <c r="V767" s="420"/>
      <c r="W767" s="420"/>
      <c r="X767" s="420"/>
      <c r="Y767" s="420"/>
      <c r="Z767" s="420"/>
      <c r="AA767" s="420"/>
      <c r="AB767" s="420"/>
      <c r="AC767" s="420"/>
    </row>
    <row r="768" spans="2:29">
      <c r="B768" s="420"/>
      <c r="C768" s="420"/>
      <c r="D768" s="420"/>
      <c r="E768" s="420"/>
      <c r="F768" s="421"/>
      <c r="G768" s="421"/>
      <c r="H768" s="420"/>
      <c r="I768" s="420"/>
      <c r="J768" s="420"/>
      <c r="K768" s="420"/>
      <c r="L768" s="420"/>
      <c r="M768" s="420"/>
      <c r="N768" s="420"/>
      <c r="O768" s="420"/>
      <c r="P768" s="420"/>
      <c r="Q768" s="420"/>
      <c r="R768" s="420"/>
      <c r="S768" s="420"/>
      <c r="T768" s="420"/>
      <c r="U768" s="420"/>
      <c r="V768" s="420"/>
      <c r="W768" s="420"/>
      <c r="X768" s="420"/>
      <c r="Y768" s="420"/>
      <c r="Z768" s="420"/>
      <c r="AA768" s="420"/>
      <c r="AB768" s="420"/>
      <c r="AC768" s="420"/>
    </row>
    <row r="769" spans="2:29">
      <c r="B769" s="420"/>
      <c r="C769" s="420"/>
      <c r="D769" s="420"/>
      <c r="E769" s="420"/>
      <c r="F769" s="421"/>
      <c r="G769" s="421"/>
      <c r="H769" s="420"/>
      <c r="I769" s="420"/>
      <c r="J769" s="420"/>
      <c r="K769" s="420"/>
      <c r="L769" s="420"/>
      <c r="M769" s="420"/>
      <c r="N769" s="420"/>
      <c r="O769" s="420"/>
      <c r="P769" s="420"/>
      <c r="Q769" s="420"/>
      <c r="R769" s="420"/>
      <c r="S769" s="420"/>
      <c r="T769" s="420"/>
      <c r="U769" s="420"/>
      <c r="V769" s="420"/>
      <c r="W769" s="420"/>
      <c r="X769" s="420"/>
      <c r="Y769" s="420"/>
      <c r="Z769" s="420"/>
      <c r="AA769" s="420"/>
      <c r="AB769" s="420"/>
      <c r="AC769" s="420"/>
    </row>
    <row r="770" spans="2:29">
      <c r="B770" s="420"/>
      <c r="C770" s="420"/>
      <c r="D770" s="420"/>
      <c r="E770" s="420"/>
      <c r="F770" s="421"/>
      <c r="G770" s="421"/>
      <c r="H770" s="420"/>
      <c r="I770" s="420"/>
      <c r="J770" s="420"/>
      <c r="K770" s="420"/>
      <c r="L770" s="420"/>
      <c r="M770" s="420"/>
      <c r="N770" s="420"/>
      <c r="O770" s="420"/>
      <c r="P770" s="420"/>
      <c r="Q770" s="420"/>
      <c r="R770" s="420"/>
      <c r="S770" s="420"/>
      <c r="T770" s="420"/>
      <c r="U770" s="420"/>
      <c r="V770" s="420"/>
      <c r="W770" s="420"/>
      <c r="X770" s="420"/>
      <c r="Y770" s="420"/>
      <c r="Z770" s="420"/>
      <c r="AA770" s="420"/>
      <c r="AB770" s="420"/>
      <c r="AC770" s="420"/>
    </row>
    <row r="771" spans="2:29">
      <c r="B771" s="420"/>
      <c r="C771" s="420"/>
      <c r="D771" s="420"/>
      <c r="E771" s="420"/>
      <c r="F771" s="421"/>
      <c r="G771" s="421"/>
      <c r="H771" s="420"/>
      <c r="I771" s="420"/>
      <c r="J771" s="420"/>
      <c r="K771" s="420"/>
      <c r="L771" s="420"/>
      <c r="M771" s="420"/>
      <c r="N771" s="420"/>
      <c r="O771" s="420"/>
      <c r="P771" s="420"/>
      <c r="Q771" s="420"/>
      <c r="R771" s="420"/>
      <c r="S771" s="420"/>
      <c r="T771" s="420"/>
      <c r="U771" s="420"/>
      <c r="V771" s="420"/>
      <c r="W771" s="420"/>
      <c r="X771" s="420"/>
      <c r="Y771" s="420"/>
      <c r="Z771" s="420"/>
      <c r="AA771" s="420"/>
      <c r="AB771" s="420"/>
      <c r="AC771" s="420"/>
    </row>
    <row r="772" spans="2:29">
      <c r="B772" s="420"/>
      <c r="C772" s="420"/>
      <c r="D772" s="420"/>
      <c r="E772" s="420"/>
      <c r="F772" s="421"/>
      <c r="G772" s="421"/>
      <c r="H772" s="420"/>
      <c r="I772" s="420"/>
      <c r="J772" s="420"/>
      <c r="K772" s="420"/>
      <c r="L772" s="420"/>
      <c r="M772" s="420"/>
      <c r="N772" s="420"/>
      <c r="O772" s="420"/>
      <c r="P772" s="420"/>
      <c r="Q772" s="420"/>
      <c r="R772" s="420"/>
      <c r="S772" s="420"/>
      <c r="T772" s="420"/>
      <c r="U772" s="420"/>
      <c r="V772" s="420"/>
      <c r="W772" s="420"/>
      <c r="X772" s="420"/>
      <c r="Y772" s="420"/>
      <c r="Z772" s="420"/>
      <c r="AA772" s="420"/>
      <c r="AB772" s="420"/>
      <c r="AC772" s="420"/>
    </row>
    <row r="773" spans="2:29">
      <c r="B773" s="420"/>
      <c r="C773" s="420"/>
      <c r="D773" s="420"/>
      <c r="E773" s="420"/>
      <c r="F773" s="421"/>
      <c r="G773" s="421"/>
      <c r="H773" s="420"/>
      <c r="I773" s="420"/>
      <c r="J773" s="420"/>
      <c r="K773" s="420"/>
      <c r="L773" s="420"/>
      <c r="M773" s="420"/>
      <c r="N773" s="420"/>
      <c r="O773" s="420"/>
      <c r="P773" s="420"/>
      <c r="Q773" s="420"/>
      <c r="R773" s="420"/>
      <c r="S773" s="420"/>
      <c r="T773" s="420"/>
      <c r="U773" s="420"/>
      <c r="V773" s="420"/>
      <c r="W773" s="420"/>
      <c r="X773" s="420"/>
      <c r="Y773" s="420"/>
      <c r="Z773" s="420"/>
      <c r="AA773" s="420"/>
      <c r="AB773" s="420"/>
      <c r="AC773" s="420"/>
    </row>
    <row r="774" spans="2:29">
      <c r="B774" s="420"/>
      <c r="C774" s="420"/>
      <c r="D774" s="420"/>
      <c r="E774" s="420"/>
      <c r="F774" s="421"/>
      <c r="G774" s="421"/>
      <c r="H774" s="420"/>
      <c r="I774" s="420"/>
      <c r="J774" s="420"/>
      <c r="K774" s="420"/>
      <c r="L774" s="420"/>
      <c r="M774" s="420"/>
      <c r="N774" s="420"/>
      <c r="O774" s="420"/>
      <c r="P774" s="420"/>
      <c r="Q774" s="420"/>
      <c r="R774" s="420"/>
      <c r="S774" s="420"/>
      <c r="T774" s="420"/>
      <c r="U774" s="420"/>
      <c r="V774" s="420"/>
      <c r="W774" s="420"/>
      <c r="X774" s="420"/>
      <c r="Y774" s="420"/>
      <c r="Z774" s="420"/>
      <c r="AA774" s="420"/>
      <c r="AB774" s="420"/>
      <c r="AC774" s="420"/>
    </row>
    <row r="775" spans="2:29">
      <c r="B775" s="420"/>
      <c r="C775" s="420"/>
      <c r="D775" s="420"/>
      <c r="E775" s="420"/>
      <c r="F775" s="421"/>
      <c r="G775" s="421"/>
      <c r="H775" s="420"/>
      <c r="I775" s="420"/>
      <c r="J775" s="420"/>
      <c r="K775" s="420"/>
      <c r="L775" s="420"/>
      <c r="M775" s="420"/>
      <c r="N775" s="420"/>
      <c r="O775" s="420"/>
      <c r="P775" s="420"/>
      <c r="Q775" s="420"/>
      <c r="R775" s="420"/>
      <c r="S775" s="420"/>
      <c r="T775" s="420"/>
      <c r="U775" s="420"/>
      <c r="V775" s="420"/>
      <c r="W775" s="420"/>
      <c r="X775" s="420"/>
      <c r="Y775" s="420"/>
      <c r="Z775" s="420"/>
      <c r="AA775" s="420"/>
      <c r="AB775" s="420"/>
      <c r="AC775" s="420"/>
    </row>
    <row r="776" spans="2:29">
      <c r="B776" s="420"/>
      <c r="C776" s="420"/>
      <c r="D776" s="420"/>
      <c r="E776" s="420"/>
      <c r="F776" s="421"/>
      <c r="G776" s="421"/>
      <c r="H776" s="420"/>
      <c r="I776" s="420"/>
      <c r="J776" s="420"/>
      <c r="K776" s="420"/>
      <c r="L776" s="420"/>
      <c r="M776" s="420"/>
      <c r="N776" s="420"/>
      <c r="O776" s="420"/>
      <c r="P776" s="420"/>
      <c r="Q776" s="420"/>
      <c r="R776" s="420"/>
      <c r="S776" s="420"/>
      <c r="T776" s="420"/>
      <c r="U776" s="420"/>
      <c r="V776" s="420"/>
      <c r="W776" s="420"/>
      <c r="X776" s="420"/>
      <c r="Y776" s="420"/>
      <c r="Z776" s="420"/>
      <c r="AA776" s="420"/>
      <c r="AB776" s="420"/>
      <c r="AC776" s="420"/>
    </row>
    <row r="777" spans="2:29">
      <c r="B777" s="420"/>
      <c r="C777" s="420"/>
      <c r="D777" s="420"/>
      <c r="E777" s="420"/>
      <c r="F777" s="421"/>
      <c r="G777" s="421"/>
      <c r="H777" s="420"/>
      <c r="I777" s="420"/>
      <c r="J777" s="420"/>
      <c r="K777" s="420"/>
      <c r="L777" s="420"/>
      <c r="M777" s="420"/>
      <c r="N777" s="420"/>
      <c r="O777" s="420"/>
      <c r="P777" s="420"/>
      <c r="Q777" s="420"/>
      <c r="R777" s="420"/>
      <c r="S777" s="420"/>
      <c r="T777" s="420"/>
      <c r="U777" s="420"/>
      <c r="V777" s="420"/>
      <c r="W777" s="420"/>
      <c r="X777" s="420"/>
      <c r="Y777" s="420"/>
      <c r="Z777" s="420"/>
      <c r="AA777" s="420"/>
      <c r="AB777" s="420"/>
      <c r="AC777" s="420"/>
    </row>
    <row r="778" spans="2:29">
      <c r="B778" s="420"/>
      <c r="C778" s="420"/>
      <c r="D778" s="420"/>
      <c r="E778" s="420"/>
      <c r="F778" s="421"/>
      <c r="G778" s="421"/>
      <c r="H778" s="420"/>
      <c r="I778" s="420"/>
      <c r="J778" s="420"/>
      <c r="K778" s="420"/>
      <c r="L778" s="420"/>
      <c r="M778" s="420"/>
      <c r="N778" s="420"/>
      <c r="O778" s="420"/>
      <c r="P778" s="420"/>
      <c r="Q778" s="420"/>
      <c r="R778" s="420"/>
      <c r="S778" s="420"/>
      <c r="T778" s="420"/>
      <c r="U778" s="420"/>
      <c r="V778" s="420"/>
      <c r="W778" s="420"/>
      <c r="X778" s="420"/>
      <c r="Y778" s="420"/>
      <c r="Z778" s="420"/>
      <c r="AA778" s="420"/>
      <c r="AB778" s="420"/>
      <c r="AC778" s="420"/>
    </row>
    <row r="779" spans="2:29">
      <c r="B779" s="420"/>
      <c r="C779" s="420"/>
      <c r="D779" s="420"/>
      <c r="E779" s="420"/>
      <c r="F779" s="421"/>
      <c r="G779" s="421"/>
      <c r="H779" s="420"/>
      <c r="I779" s="420"/>
      <c r="J779" s="420"/>
      <c r="K779" s="420"/>
      <c r="L779" s="420"/>
      <c r="M779" s="420"/>
      <c r="N779" s="420"/>
      <c r="O779" s="420"/>
      <c r="P779" s="420"/>
      <c r="Q779" s="420"/>
      <c r="R779" s="420"/>
      <c r="S779" s="420"/>
      <c r="T779" s="420"/>
      <c r="U779" s="420"/>
      <c r="V779" s="420"/>
      <c r="W779" s="420"/>
      <c r="X779" s="420"/>
      <c r="Y779" s="420"/>
      <c r="Z779" s="420"/>
      <c r="AA779" s="420"/>
      <c r="AB779" s="420"/>
      <c r="AC779" s="420"/>
    </row>
    <row r="780" spans="2:29">
      <c r="B780" s="420"/>
      <c r="C780" s="420"/>
      <c r="D780" s="420"/>
      <c r="E780" s="420"/>
      <c r="F780" s="421"/>
      <c r="G780" s="421"/>
      <c r="H780" s="420"/>
      <c r="I780" s="420"/>
      <c r="J780" s="420"/>
      <c r="K780" s="420"/>
      <c r="L780" s="420"/>
      <c r="M780" s="420"/>
      <c r="N780" s="420"/>
      <c r="O780" s="420"/>
      <c r="P780" s="420"/>
      <c r="Q780" s="420"/>
      <c r="R780" s="420"/>
      <c r="S780" s="420"/>
      <c r="T780" s="420"/>
      <c r="U780" s="420"/>
      <c r="V780" s="420"/>
      <c r="W780" s="420"/>
      <c r="X780" s="420"/>
      <c r="Y780" s="420"/>
      <c r="Z780" s="420"/>
      <c r="AA780" s="420"/>
      <c r="AB780" s="420"/>
      <c r="AC780" s="420"/>
    </row>
    <row r="781" spans="2:29">
      <c r="B781" s="420"/>
      <c r="C781" s="420"/>
      <c r="D781" s="420"/>
      <c r="E781" s="420"/>
      <c r="F781" s="421"/>
      <c r="G781" s="421"/>
      <c r="H781" s="420"/>
      <c r="I781" s="420"/>
      <c r="J781" s="420"/>
      <c r="K781" s="420"/>
      <c r="L781" s="420"/>
      <c r="M781" s="420"/>
      <c r="N781" s="420"/>
      <c r="O781" s="420"/>
      <c r="P781" s="420"/>
      <c r="Q781" s="420"/>
      <c r="R781" s="420"/>
      <c r="S781" s="420"/>
      <c r="T781" s="420"/>
      <c r="U781" s="420"/>
      <c r="V781" s="420"/>
      <c r="W781" s="420"/>
      <c r="X781" s="420"/>
      <c r="Y781" s="420"/>
      <c r="Z781" s="420"/>
      <c r="AA781" s="420"/>
      <c r="AB781" s="420"/>
      <c r="AC781" s="420"/>
    </row>
    <row r="782" spans="2:29">
      <c r="B782" s="420"/>
      <c r="C782" s="420"/>
      <c r="D782" s="420"/>
      <c r="E782" s="420"/>
      <c r="F782" s="421"/>
      <c r="G782" s="421"/>
      <c r="H782" s="420"/>
      <c r="I782" s="420"/>
      <c r="J782" s="420"/>
      <c r="K782" s="420"/>
      <c r="L782" s="420"/>
      <c r="M782" s="420"/>
      <c r="N782" s="420"/>
      <c r="O782" s="420"/>
      <c r="P782" s="420"/>
      <c r="Q782" s="420"/>
      <c r="R782" s="420"/>
      <c r="S782" s="420"/>
      <c r="T782" s="420"/>
      <c r="U782" s="420"/>
      <c r="V782" s="420"/>
      <c r="W782" s="420"/>
      <c r="X782" s="420"/>
      <c r="Y782" s="420"/>
      <c r="Z782" s="420"/>
      <c r="AA782" s="420"/>
      <c r="AB782" s="420"/>
      <c r="AC782" s="420"/>
    </row>
    <row r="783" spans="2:29">
      <c r="B783" s="420"/>
      <c r="C783" s="420"/>
      <c r="D783" s="420"/>
      <c r="E783" s="420"/>
      <c r="F783" s="421"/>
      <c r="G783" s="421"/>
      <c r="H783" s="420"/>
      <c r="I783" s="420"/>
      <c r="J783" s="420"/>
      <c r="K783" s="420"/>
      <c r="L783" s="420"/>
      <c r="M783" s="420"/>
      <c r="N783" s="420"/>
      <c r="O783" s="420"/>
      <c r="P783" s="420"/>
      <c r="Q783" s="420"/>
      <c r="R783" s="420"/>
      <c r="S783" s="420"/>
      <c r="T783" s="420"/>
      <c r="U783" s="420"/>
      <c r="V783" s="420"/>
      <c r="W783" s="420"/>
      <c r="X783" s="420"/>
      <c r="Y783" s="420"/>
      <c r="Z783" s="420"/>
      <c r="AA783" s="420"/>
      <c r="AB783" s="420"/>
      <c r="AC783" s="420"/>
    </row>
    <row r="784" spans="2:29">
      <c r="B784" s="420"/>
      <c r="C784" s="420"/>
      <c r="D784" s="420"/>
      <c r="E784" s="420"/>
      <c r="F784" s="421"/>
      <c r="G784" s="421"/>
      <c r="H784" s="420"/>
      <c r="I784" s="420"/>
      <c r="J784" s="420"/>
      <c r="K784" s="420"/>
      <c r="L784" s="420"/>
      <c r="M784" s="420"/>
      <c r="N784" s="420"/>
      <c r="O784" s="420"/>
      <c r="P784" s="420"/>
      <c r="Q784" s="420"/>
      <c r="R784" s="420"/>
      <c r="S784" s="420"/>
      <c r="T784" s="420"/>
      <c r="U784" s="420"/>
      <c r="V784" s="420"/>
      <c r="W784" s="420"/>
      <c r="X784" s="420"/>
      <c r="Y784" s="420"/>
      <c r="Z784" s="420"/>
      <c r="AA784" s="420"/>
      <c r="AB784" s="420"/>
      <c r="AC784" s="420"/>
    </row>
    <row r="785" spans="2:29">
      <c r="B785" s="420"/>
      <c r="C785" s="420"/>
      <c r="D785" s="420"/>
      <c r="E785" s="420"/>
      <c r="F785" s="421"/>
      <c r="G785" s="421"/>
      <c r="H785" s="420"/>
      <c r="I785" s="420"/>
      <c r="J785" s="420"/>
      <c r="K785" s="420"/>
      <c r="L785" s="420"/>
      <c r="M785" s="420"/>
      <c r="N785" s="420"/>
      <c r="O785" s="420"/>
      <c r="P785" s="420"/>
      <c r="Q785" s="420"/>
      <c r="R785" s="420"/>
      <c r="S785" s="420"/>
      <c r="T785" s="420"/>
      <c r="U785" s="420"/>
      <c r="V785" s="420"/>
      <c r="W785" s="420"/>
      <c r="X785" s="420"/>
      <c r="Y785" s="420"/>
      <c r="Z785" s="420"/>
      <c r="AA785" s="420"/>
      <c r="AB785" s="420"/>
      <c r="AC785" s="420"/>
    </row>
    <row r="786" spans="2:29">
      <c r="B786" s="420"/>
      <c r="C786" s="420"/>
      <c r="D786" s="420"/>
      <c r="E786" s="420"/>
      <c r="F786" s="421"/>
      <c r="G786" s="421"/>
      <c r="H786" s="420"/>
      <c r="I786" s="420"/>
      <c r="J786" s="420"/>
      <c r="K786" s="420"/>
      <c r="L786" s="420"/>
      <c r="M786" s="420"/>
      <c r="N786" s="420"/>
      <c r="O786" s="420"/>
      <c r="P786" s="420"/>
      <c r="Q786" s="420"/>
      <c r="R786" s="420"/>
      <c r="S786" s="420"/>
      <c r="T786" s="420"/>
      <c r="U786" s="420"/>
      <c r="V786" s="420"/>
      <c r="W786" s="420"/>
      <c r="X786" s="420"/>
      <c r="Y786" s="420"/>
      <c r="Z786" s="420"/>
      <c r="AA786" s="420"/>
      <c r="AB786" s="420"/>
      <c r="AC786" s="420"/>
    </row>
    <row r="787" spans="2:29">
      <c r="B787" s="420"/>
      <c r="C787" s="420"/>
      <c r="D787" s="420"/>
      <c r="E787" s="420"/>
      <c r="F787" s="421"/>
      <c r="G787" s="421"/>
      <c r="H787" s="420"/>
      <c r="I787" s="420"/>
      <c r="J787" s="420"/>
      <c r="K787" s="420"/>
      <c r="L787" s="420"/>
      <c r="M787" s="420"/>
      <c r="N787" s="420"/>
      <c r="O787" s="420"/>
      <c r="P787" s="420"/>
      <c r="Q787" s="420"/>
      <c r="R787" s="420"/>
      <c r="S787" s="420"/>
      <c r="T787" s="420"/>
      <c r="U787" s="420"/>
      <c r="V787" s="420"/>
      <c r="W787" s="420"/>
      <c r="X787" s="420"/>
      <c r="Y787" s="420"/>
      <c r="Z787" s="420"/>
      <c r="AA787" s="420"/>
      <c r="AB787" s="420"/>
      <c r="AC787" s="420"/>
    </row>
    <row r="788" spans="2:29">
      <c r="B788" s="420"/>
      <c r="C788" s="420"/>
      <c r="D788" s="420"/>
      <c r="E788" s="420"/>
      <c r="F788" s="421"/>
      <c r="G788" s="421"/>
      <c r="H788" s="420"/>
      <c r="I788" s="420"/>
      <c r="J788" s="420"/>
      <c r="K788" s="420"/>
      <c r="L788" s="420"/>
      <c r="M788" s="420"/>
      <c r="N788" s="420"/>
      <c r="O788" s="420"/>
      <c r="P788" s="420"/>
      <c r="Q788" s="420"/>
      <c r="R788" s="420"/>
      <c r="S788" s="420"/>
      <c r="T788" s="420"/>
      <c r="U788" s="420"/>
      <c r="V788" s="420"/>
      <c r="W788" s="420"/>
      <c r="X788" s="420"/>
      <c r="Y788" s="420"/>
      <c r="Z788" s="420"/>
      <c r="AA788" s="420"/>
      <c r="AB788" s="420"/>
      <c r="AC788" s="420"/>
    </row>
    <row r="789" spans="2:29">
      <c r="B789" s="420"/>
      <c r="C789" s="420"/>
      <c r="D789" s="420"/>
      <c r="E789" s="420"/>
      <c r="F789" s="421"/>
      <c r="G789" s="421"/>
      <c r="H789" s="420"/>
      <c r="I789" s="420"/>
      <c r="J789" s="420"/>
      <c r="K789" s="420"/>
      <c r="L789" s="420"/>
      <c r="M789" s="420"/>
      <c r="N789" s="420"/>
      <c r="O789" s="420"/>
      <c r="P789" s="420"/>
      <c r="Q789" s="420"/>
      <c r="R789" s="420"/>
      <c r="S789" s="420"/>
      <c r="T789" s="420"/>
      <c r="U789" s="420"/>
      <c r="V789" s="420"/>
      <c r="W789" s="420"/>
      <c r="X789" s="420"/>
      <c r="Y789" s="420"/>
      <c r="Z789" s="420"/>
      <c r="AA789" s="420"/>
      <c r="AB789" s="420"/>
      <c r="AC789" s="420"/>
    </row>
    <row r="790" spans="2:29">
      <c r="B790" s="420"/>
      <c r="C790" s="420"/>
      <c r="D790" s="420"/>
      <c r="E790" s="420"/>
      <c r="F790" s="421"/>
      <c r="G790" s="421"/>
      <c r="H790" s="420"/>
      <c r="I790" s="420"/>
      <c r="J790" s="420"/>
      <c r="K790" s="420"/>
      <c r="L790" s="420"/>
      <c r="M790" s="420"/>
      <c r="N790" s="420"/>
      <c r="O790" s="420"/>
      <c r="P790" s="420"/>
      <c r="Q790" s="420"/>
      <c r="R790" s="420"/>
      <c r="S790" s="420"/>
      <c r="T790" s="420"/>
      <c r="U790" s="420"/>
      <c r="V790" s="420"/>
      <c r="W790" s="420"/>
      <c r="X790" s="420"/>
      <c r="Y790" s="420"/>
      <c r="Z790" s="420"/>
      <c r="AA790" s="420"/>
      <c r="AB790" s="420"/>
      <c r="AC790" s="420"/>
    </row>
    <row r="791" spans="2:29">
      <c r="B791" s="420"/>
      <c r="C791" s="420"/>
      <c r="D791" s="420"/>
      <c r="E791" s="420"/>
      <c r="F791" s="421"/>
      <c r="G791" s="421"/>
      <c r="H791" s="420"/>
      <c r="I791" s="420"/>
      <c r="J791" s="420"/>
      <c r="K791" s="420"/>
      <c r="L791" s="420"/>
      <c r="M791" s="420"/>
      <c r="N791" s="420"/>
      <c r="O791" s="420"/>
      <c r="P791" s="420"/>
      <c r="Q791" s="420"/>
      <c r="R791" s="420"/>
      <c r="S791" s="420"/>
      <c r="T791" s="420"/>
      <c r="U791" s="420"/>
      <c r="V791" s="420"/>
      <c r="W791" s="420"/>
      <c r="X791" s="420"/>
      <c r="Y791" s="420"/>
      <c r="Z791" s="420"/>
      <c r="AA791" s="420"/>
      <c r="AB791" s="420"/>
      <c r="AC791" s="420"/>
    </row>
    <row r="792" spans="2:29">
      <c r="B792" s="420"/>
      <c r="C792" s="420"/>
      <c r="D792" s="420"/>
      <c r="E792" s="420"/>
      <c r="F792" s="421"/>
      <c r="G792" s="421"/>
      <c r="H792" s="420"/>
      <c r="I792" s="420"/>
      <c r="J792" s="420"/>
      <c r="K792" s="420"/>
      <c r="L792" s="420"/>
      <c r="M792" s="420"/>
      <c r="N792" s="420"/>
      <c r="O792" s="420"/>
      <c r="P792" s="420"/>
      <c r="Q792" s="420"/>
      <c r="R792" s="420"/>
      <c r="S792" s="420"/>
      <c r="T792" s="420"/>
      <c r="U792" s="420"/>
      <c r="V792" s="420"/>
      <c r="W792" s="420"/>
      <c r="X792" s="420"/>
      <c r="Y792" s="420"/>
      <c r="Z792" s="420"/>
      <c r="AA792" s="420"/>
      <c r="AB792" s="420"/>
      <c r="AC792" s="420"/>
    </row>
    <row r="793" spans="2:29">
      <c r="B793" s="420"/>
      <c r="C793" s="420"/>
      <c r="D793" s="420"/>
      <c r="E793" s="420"/>
      <c r="F793" s="421"/>
      <c r="G793" s="421"/>
      <c r="H793" s="420"/>
      <c r="I793" s="420"/>
      <c r="J793" s="420"/>
      <c r="K793" s="420"/>
      <c r="L793" s="420"/>
      <c r="M793" s="420"/>
      <c r="N793" s="420"/>
      <c r="O793" s="420"/>
      <c r="P793" s="420"/>
      <c r="Q793" s="420"/>
      <c r="R793" s="420"/>
      <c r="S793" s="420"/>
      <c r="T793" s="420"/>
      <c r="U793" s="420"/>
      <c r="V793" s="420"/>
      <c r="W793" s="420"/>
      <c r="X793" s="420"/>
      <c r="Y793" s="420"/>
      <c r="Z793" s="420"/>
      <c r="AA793" s="420"/>
      <c r="AB793" s="420"/>
      <c r="AC793" s="420"/>
    </row>
    <row r="794" spans="2:29">
      <c r="B794" s="420"/>
      <c r="C794" s="420"/>
      <c r="D794" s="420"/>
      <c r="E794" s="420"/>
      <c r="F794" s="421"/>
      <c r="G794" s="421"/>
      <c r="H794" s="420"/>
      <c r="I794" s="420"/>
      <c r="J794" s="420"/>
      <c r="K794" s="420"/>
      <c r="L794" s="420"/>
      <c r="M794" s="420"/>
      <c r="N794" s="420"/>
      <c r="O794" s="420"/>
      <c r="P794" s="420"/>
      <c r="Q794" s="420"/>
      <c r="R794" s="420"/>
      <c r="S794" s="420"/>
      <c r="T794" s="420"/>
      <c r="U794" s="420"/>
      <c r="V794" s="420"/>
      <c r="W794" s="420"/>
      <c r="X794" s="420"/>
      <c r="Y794" s="420"/>
      <c r="Z794" s="420"/>
      <c r="AA794" s="420"/>
      <c r="AB794" s="420"/>
      <c r="AC794" s="420"/>
    </row>
    <row r="795" spans="2:29">
      <c r="B795" s="420"/>
      <c r="C795" s="420"/>
      <c r="D795" s="420"/>
      <c r="E795" s="420"/>
      <c r="F795" s="421"/>
      <c r="G795" s="421"/>
      <c r="H795" s="420"/>
      <c r="I795" s="420"/>
      <c r="J795" s="420"/>
      <c r="K795" s="420"/>
      <c r="L795" s="420"/>
      <c r="M795" s="420"/>
      <c r="N795" s="420"/>
      <c r="O795" s="420"/>
      <c r="P795" s="420"/>
      <c r="Q795" s="420"/>
      <c r="R795" s="420"/>
      <c r="S795" s="420"/>
      <c r="T795" s="420"/>
      <c r="U795" s="420"/>
      <c r="V795" s="420"/>
      <c r="W795" s="420"/>
      <c r="X795" s="420"/>
      <c r="Y795" s="420"/>
      <c r="Z795" s="420"/>
      <c r="AA795" s="420"/>
      <c r="AB795" s="420"/>
      <c r="AC795" s="420"/>
    </row>
    <row r="796" spans="2:29">
      <c r="B796" s="420"/>
      <c r="C796" s="420"/>
      <c r="D796" s="420"/>
      <c r="E796" s="420"/>
      <c r="F796" s="421"/>
      <c r="G796" s="421"/>
      <c r="H796" s="420"/>
      <c r="I796" s="420"/>
      <c r="J796" s="420"/>
      <c r="K796" s="420"/>
      <c r="L796" s="420"/>
      <c r="M796" s="420"/>
      <c r="N796" s="420"/>
      <c r="O796" s="420"/>
      <c r="P796" s="420"/>
      <c r="Q796" s="420"/>
      <c r="R796" s="420"/>
      <c r="S796" s="420"/>
      <c r="T796" s="420"/>
      <c r="U796" s="420"/>
      <c r="V796" s="420"/>
      <c r="W796" s="420"/>
      <c r="X796" s="420"/>
      <c r="Y796" s="420"/>
      <c r="Z796" s="420"/>
      <c r="AA796" s="420"/>
      <c r="AB796" s="420"/>
      <c r="AC796" s="420"/>
    </row>
    <row r="797" spans="2:29">
      <c r="B797" s="420"/>
      <c r="C797" s="420"/>
      <c r="D797" s="420"/>
      <c r="E797" s="420"/>
      <c r="F797" s="421"/>
      <c r="G797" s="421"/>
      <c r="H797" s="420"/>
      <c r="I797" s="420"/>
      <c r="J797" s="420"/>
      <c r="K797" s="420"/>
      <c r="L797" s="420"/>
      <c r="M797" s="420"/>
      <c r="N797" s="420"/>
      <c r="O797" s="420"/>
      <c r="P797" s="420"/>
      <c r="Q797" s="420"/>
      <c r="R797" s="420"/>
      <c r="S797" s="420"/>
      <c r="T797" s="420"/>
      <c r="U797" s="420"/>
      <c r="V797" s="420"/>
      <c r="W797" s="420"/>
      <c r="X797" s="420"/>
      <c r="Y797" s="420"/>
      <c r="Z797" s="420"/>
      <c r="AA797" s="420"/>
      <c r="AB797" s="420"/>
      <c r="AC797" s="420"/>
    </row>
    <row r="798" spans="2:29">
      <c r="B798" s="420"/>
      <c r="C798" s="420"/>
      <c r="D798" s="420"/>
      <c r="E798" s="420"/>
      <c r="F798" s="421"/>
      <c r="G798" s="421"/>
      <c r="H798" s="420"/>
      <c r="I798" s="420"/>
      <c r="J798" s="420"/>
      <c r="K798" s="420"/>
      <c r="L798" s="420"/>
      <c r="M798" s="420"/>
      <c r="N798" s="420"/>
      <c r="O798" s="420"/>
      <c r="P798" s="420"/>
      <c r="Q798" s="420"/>
      <c r="R798" s="420"/>
      <c r="S798" s="420"/>
      <c r="T798" s="420"/>
      <c r="U798" s="420"/>
      <c r="V798" s="420"/>
      <c r="W798" s="420"/>
      <c r="X798" s="420"/>
      <c r="Y798" s="420"/>
      <c r="Z798" s="420"/>
      <c r="AA798" s="420"/>
      <c r="AB798" s="420"/>
      <c r="AC798" s="420"/>
    </row>
    <row r="799" spans="2:29">
      <c r="B799" s="420"/>
      <c r="C799" s="420"/>
      <c r="D799" s="420"/>
      <c r="E799" s="420"/>
      <c r="F799" s="421"/>
      <c r="G799" s="421"/>
      <c r="H799" s="420"/>
      <c r="I799" s="420"/>
      <c r="J799" s="420"/>
      <c r="K799" s="420"/>
      <c r="L799" s="420"/>
      <c r="M799" s="420"/>
      <c r="N799" s="420"/>
      <c r="O799" s="420"/>
      <c r="P799" s="420"/>
      <c r="Q799" s="420"/>
      <c r="R799" s="420"/>
      <c r="S799" s="420"/>
      <c r="T799" s="420"/>
      <c r="U799" s="420"/>
      <c r="V799" s="420"/>
      <c r="W799" s="420"/>
      <c r="X799" s="420"/>
      <c r="Y799" s="420"/>
      <c r="Z799" s="420"/>
      <c r="AA799" s="420"/>
      <c r="AB799" s="420"/>
      <c r="AC799" s="420"/>
    </row>
    <row r="800" spans="2:29">
      <c r="B800" s="420"/>
      <c r="C800" s="420"/>
      <c r="D800" s="420"/>
      <c r="E800" s="420"/>
      <c r="F800" s="421"/>
      <c r="G800" s="421"/>
      <c r="H800" s="420"/>
      <c r="I800" s="420"/>
      <c r="J800" s="420"/>
      <c r="K800" s="420"/>
      <c r="L800" s="420"/>
      <c r="M800" s="420"/>
      <c r="N800" s="420"/>
      <c r="O800" s="420"/>
      <c r="P800" s="420"/>
      <c r="Q800" s="420"/>
      <c r="R800" s="420"/>
      <c r="S800" s="420"/>
      <c r="T800" s="420"/>
      <c r="U800" s="420"/>
      <c r="V800" s="420"/>
      <c r="W800" s="420"/>
      <c r="X800" s="420"/>
      <c r="Y800" s="420"/>
      <c r="Z800" s="420"/>
      <c r="AA800" s="420"/>
      <c r="AB800" s="420"/>
      <c r="AC800" s="420"/>
    </row>
    <row r="801" spans="2:29">
      <c r="B801" s="420"/>
      <c r="C801" s="420"/>
      <c r="D801" s="420"/>
      <c r="E801" s="420"/>
      <c r="F801" s="421"/>
      <c r="G801" s="421"/>
      <c r="H801" s="420"/>
      <c r="I801" s="420"/>
      <c r="J801" s="420"/>
      <c r="K801" s="420"/>
      <c r="L801" s="420"/>
      <c r="M801" s="420"/>
      <c r="N801" s="420"/>
      <c r="O801" s="420"/>
      <c r="P801" s="420"/>
      <c r="Q801" s="420"/>
      <c r="R801" s="420"/>
      <c r="S801" s="420"/>
      <c r="T801" s="420"/>
      <c r="U801" s="420"/>
      <c r="V801" s="420"/>
      <c r="W801" s="420"/>
      <c r="X801" s="420"/>
      <c r="Y801" s="420"/>
      <c r="Z801" s="420"/>
      <c r="AA801" s="420"/>
      <c r="AB801" s="420"/>
      <c r="AC801" s="420"/>
    </row>
    <row r="802" spans="2:29">
      <c r="B802" s="420"/>
      <c r="C802" s="420"/>
      <c r="D802" s="420"/>
      <c r="E802" s="420"/>
      <c r="F802" s="421"/>
      <c r="G802" s="421"/>
      <c r="H802" s="420"/>
      <c r="I802" s="420"/>
      <c r="J802" s="420"/>
      <c r="K802" s="420"/>
      <c r="L802" s="420"/>
      <c r="M802" s="420"/>
      <c r="N802" s="420"/>
      <c r="O802" s="420"/>
      <c r="P802" s="420"/>
      <c r="Q802" s="420"/>
      <c r="R802" s="420"/>
      <c r="S802" s="420"/>
      <c r="T802" s="420"/>
      <c r="U802" s="420"/>
      <c r="V802" s="420"/>
      <c r="W802" s="420"/>
      <c r="X802" s="420"/>
      <c r="Y802" s="420"/>
      <c r="Z802" s="420"/>
      <c r="AA802" s="420"/>
      <c r="AB802" s="420"/>
      <c r="AC802" s="420"/>
    </row>
    <row r="803" spans="2:29">
      <c r="B803" s="420"/>
      <c r="C803" s="420"/>
      <c r="D803" s="420"/>
      <c r="E803" s="420"/>
      <c r="F803" s="421"/>
      <c r="G803" s="421"/>
      <c r="H803" s="420"/>
      <c r="I803" s="420"/>
      <c r="J803" s="420"/>
      <c r="K803" s="420"/>
      <c r="L803" s="420"/>
      <c r="M803" s="420"/>
      <c r="N803" s="420"/>
      <c r="O803" s="420"/>
      <c r="P803" s="420"/>
      <c r="Q803" s="420"/>
      <c r="R803" s="420"/>
      <c r="S803" s="420"/>
      <c r="T803" s="420"/>
      <c r="U803" s="420"/>
      <c r="V803" s="420"/>
      <c r="W803" s="420"/>
      <c r="X803" s="420"/>
      <c r="Y803" s="420"/>
      <c r="Z803" s="420"/>
      <c r="AA803" s="420"/>
      <c r="AB803" s="420"/>
      <c r="AC803" s="420"/>
    </row>
    <row r="804" spans="2:29">
      <c r="B804" s="420"/>
      <c r="C804" s="420"/>
      <c r="D804" s="420"/>
      <c r="E804" s="420"/>
      <c r="F804" s="421"/>
      <c r="G804" s="421"/>
      <c r="H804" s="420"/>
      <c r="I804" s="420"/>
      <c r="J804" s="420"/>
      <c r="K804" s="420"/>
      <c r="L804" s="420"/>
      <c r="M804" s="420"/>
      <c r="N804" s="420"/>
      <c r="O804" s="420"/>
      <c r="P804" s="420"/>
      <c r="Q804" s="420"/>
      <c r="R804" s="420"/>
      <c r="S804" s="420"/>
      <c r="T804" s="420"/>
      <c r="U804" s="420"/>
      <c r="V804" s="420"/>
      <c r="W804" s="420"/>
      <c r="X804" s="420"/>
      <c r="Y804" s="420"/>
      <c r="Z804" s="420"/>
      <c r="AA804" s="420"/>
      <c r="AB804" s="420"/>
      <c r="AC804" s="420"/>
    </row>
    <row r="805" spans="2:29">
      <c r="B805" s="420"/>
      <c r="C805" s="420"/>
      <c r="D805" s="420"/>
      <c r="E805" s="420"/>
      <c r="F805" s="421"/>
      <c r="G805" s="421"/>
      <c r="H805" s="420"/>
      <c r="I805" s="420"/>
      <c r="J805" s="420"/>
      <c r="K805" s="420"/>
      <c r="L805" s="420"/>
      <c r="M805" s="420"/>
      <c r="N805" s="420"/>
      <c r="O805" s="420"/>
      <c r="P805" s="420"/>
      <c r="Q805" s="420"/>
      <c r="R805" s="420"/>
      <c r="S805" s="420"/>
      <c r="T805" s="420"/>
      <c r="U805" s="420"/>
      <c r="V805" s="420"/>
      <c r="W805" s="420"/>
      <c r="X805" s="420"/>
      <c r="Y805" s="420"/>
      <c r="Z805" s="420"/>
      <c r="AA805" s="420"/>
      <c r="AB805" s="420"/>
      <c r="AC805" s="420"/>
    </row>
    <row r="806" spans="2:29">
      <c r="B806" s="420"/>
      <c r="C806" s="420"/>
      <c r="D806" s="420"/>
      <c r="E806" s="420"/>
      <c r="F806" s="421"/>
      <c r="G806" s="421"/>
      <c r="H806" s="420"/>
      <c r="I806" s="420"/>
      <c r="J806" s="420"/>
      <c r="K806" s="420"/>
      <c r="L806" s="420"/>
      <c r="M806" s="420"/>
      <c r="N806" s="420"/>
      <c r="O806" s="420"/>
      <c r="P806" s="420"/>
      <c r="Q806" s="420"/>
      <c r="R806" s="420"/>
      <c r="S806" s="420"/>
      <c r="T806" s="420"/>
      <c r="U806" s="420"/>
      <c r="V806" s="420"/>
      <c r="W806" s="420"/>
      <c r="X806" s="420"/>
      <c r="Y806" s="420"/>
      <c r="Z806" s="420"/>
      <c r="AA806" s="420"/>
      <c r="AB806" s="420"/>
      <c r="AC806" s="420"/>
    </row>
    <row r="807" spans="2:29">
      <c r="B807" s="420"/>
      <c r="C807" s="420"/>
      <c r="D807" s="420"/>
      <c r="E807" s="420"/>
      <c r="F807" s="421"/>
      <c r="G807" s="421"/>
      <c r="H807" s="420"/>
      <c r="I807" s="420"/>
      <c r="J807" s="420"/>
      <c r="K807" s="420"/>
      <c r="L807" s="420"/>
      <c r="M807" s="420"/>
      <c r="N807" s="420"/>
      <c r="O807" s="420"/>
      <c r="P807" s="420"/>
      <c r="Q807" s="420"/>
      <c r="R807" s="420"/>
      <c r="S807" s="420"/>
      <c r="T807" s="420"/>
      <c r="U807" s="420"/>
      <c r="V807" s="420"/>
      <c r="W807" s="420"/>
      <c r="X807" s="420"/>
      <c r="Y807" s="420"/>
      <c r="Z807" s="420"/>
      <c r="AA807" s="420"/>
      <c r="AB807" s="420"/>
      <c r="AC807" s="420"/>
    </row>
    <row r="808" spans="2:29">
      <c r="B808" s="420"/>
      <c r="C808" s="420"/>
      <c r="D808" s="420"/>
      <c r="E808" s="420"/>
      <c r="F808" s="421"/>
      <c r="G808" s="421"/>
      <c r="H808" s="420"/>
      <c r="I808" s="420"/>
      <c r="J808" s="420"/>
      <c r="K808" s="420"/>
      <c r="L808" s="420"/>
      <c r="M808" s="420"/>
      <c r="N808" s="420"/>
      <c r="O808" s="420"/>
      <c r="P808" s="420"/>
      <c r="Q808" s="420"/>
      <c r="R808" s="420"/>
      <c r="S808" s="420"/>
      <c r="T808" s="420"/>
      <c r="U808" s="420"/>
      <c r="V808" s="420"/>
      <c r="W808" s="420"/>
      <c r="X808" s="420"/>
      <c r="Y808" s="420"/>
      <c r="Z808" s="420"/>
      <c r="AA808" s="420"/>
      <c r="AB808" s="420"/>
      <c r="AC808" s="420"/>
    </row>
    <row r="809" spans="2:29">
      <c r="B809" s="420"/>
      <c r="C809" s="420"/>
      <c r="D809" s="420"/>
      <c r="E809" s="420"/>
      <c r="F809" s="421"/>
      <c r="G809" s="421"/>
      <c r="H809" s="420"/>
      <c r="I809" s="420"/>
      <c r="J809" s="420"/>
      <c r="K809" s="420"/>
      <c r="L809" s="420"/>
      <c r="M809" s="420"/>
      <c r="N809" s="420"/>
      <c r="O809" s="420"/>
      <c r="P809" s="420"/>
      <c r="Q809" s="420"/>
      <c r="R809" s="420"/>
      <c r="S809" s="420"/>
      <c r="T809" s="420"/>
      <c r="U809" s="420"/>
      <c r="V809" s="420"/>
      <c r="W809" s="420"/>
      <c r="X809" s="420"/>
      <c r="Y809" s="420"/>
      <c r="Z809" s="420"/>
      <c r="AA809" s="420"/>
      <c r="AB809" s="420"/>
      <c r="AC809" s="420"/>
    </row>
    <row r="810" spans="2:29">
      <c r="B810" s="420"/>
      <c r="C810" s="420"/>
      <c r="D810" s="420"/>
      <c r="E810" s="420"/>
      <c r="F810" s="421"/>
      <c r="G810" s="421"/>
      <c r="H810" s="420"/>
      <c r="I810" s="420"/>
      <c r="J810" s="420"/>
      <c r="K810" s="420"/>
      <c r="L810" s="420"/>
      <c r="M810" s="420"/>
      <c r="N810" s="420"/>
      <c r="O810" s="420"/>
      <c r="P810" s="420"/>
      <c r="Q810" s="420"/>
      <c r="R810" s="420"/>
      <c r="S810" s="420"/>
      <c r="T810" s="420"/>
      <c r="U810" s="420"/>
      <c r="V810" s="420"/>
      <c r="W810" s="420"/>
      <c r="X810" s="420"/>
      <c r="Y810" s="420"/>
      <c r="Z810" s="420"/>
      <c r="AA810" s="420"/>
      <c r="AB810" s="420"/>
      <c r="AC810" s="420"/>
    </row>
    <row r="811" spans="2:29">
      <c r="B811" s="420"/>
      <c r="C811" s="420"/>
      <c r="D811" s="420"/>
      <c r="E811" s="420"/>
      <c r="F811" s="421"/>
      <c r="G811" s="421"/>
      <c r="H811" s="420"/>
      <c r="I811" s="420"/>
      <c r="J811" s="420"/>
      <c r="K811" s="420"/>
      <c r="L811" s="420"/>
      <c r="M811" s="420"/>
      <c r="N811" s="420"/>
      <c r="O811" s="420"/>
      <c r="P811" s="420"/>
      <c r="Q811" s="420"/>
      <c r="R811" s="420"/>
      <c r="S811" s="420"/>
      <c r="T811" s="420"/>
      <c r="U811" s="420"/>
      <c r="V811" s="420"/>
      <c r="W811" s="420"/>
      <c r="X811" s="420"/>
      <c r="Y811" s="420"/>
      <c r="Z811" s="420"/>
      <c r="AA811" s="420"/>
      <c r="AB811" s="420"/>
      <c r="AC811" s="420"/>
    </row>
    <row r="812" spans="2:29">
      <c r="B812" s="420"/>
      <c r="C812" s="420"/>
      <c r="D812" s="420"/>
      <c r="E812" s="420"/>
      <c r="F812" s="421"/>
      <c r="G812" s="421"/>
      <c r="H812" s="420"/>
      <c r="I812" s="420"/>
      <c r="J812" s="420"/>
      <c r="K812" s="420"/>
      <c r="L812" s="420"/>
      <c r="M812" s="420"/>
      <c r="N812" s="420"/>
      <c r="O812" s="420"/>
      <c r="P812" s="420"/>
      <c r="Q812" s="420"/>
      <c r="R812" s="420"/>
      <c r="S812" s="420"/>
      <c r="T812" s="420"/>
      <c r="U812" s="420"/>
      <c r="V812" s="420"/>
      <c r="W812" s="420"/>
      <c r="X812" s="420"/>
      <c r="Y812" s="420"/>
      <c r="Z812" s="420"/>
      <c r="AA812" s="420"/>
      <c r="AB812" s="420"/>
      <c r="AC812" s="420"/>
    </row>
    <row r="813" spans="2:29">
      <c r="B813" s="420"/>
      <c r="C813" s="420"/>
      <c r="D813" s="420"/>
      <c r="E813" s="420"/>
      <c r="F813" s="421"/>
      <c r="G813" s="421"/>
      <c r="H813" s="420"/>
      <c r="I813" s="420"/>
      <c r="J813" s="420"/>
      <c r="K813" s="420"/>
      <c r="L813" s="420"/>
      <c r="M813" s="420"/>
      <c r="N813" s="420"/>
      <c r="O813" s="420"/>
      <c r="P813" s="420"/>
      <c r="Q813" s="420"/>
      <c r="R813" s="420"/>
      <c r="S813" s="420"/>
      <c r="T813" s="420"/>
      <c r="U813" s="420"/>
      <c r="V813" s="420"/>
      <c r="W813" s="420"/>
      <c r="X813" s="420"/>
      <c r="Y813" s="420"/>
      <c r="Z813" s="420"/>
      <c r="AA813" s="420"/>
      <c r="AB813" s="420"/>
      <c r="AC813" s="420"/>
    </row>
    <row r="814" spans="2:29">
      <c r="B814" s="420"/>
      <c r="C814" s="420"/>
      <c r="D814" s="420"/>
      <c r="E814" s="420"/>
      <c r="F814" s="421"/>
      <c r="G814" s="421"/>
      <c r="H814" s="420"/>
      <c r="I814" s="420"/>
      <c r="J814" s="420"/>
      <c r="K814" s="420"/>
      <c r="L814" s="420"/>
      <c r="M814" s="420"/>
      <c r="N814" s="420"/>
      <c r="O814" s="420"/>
      <c r="P814" s="420"/>
      <c r="Q814" s="420"/>
      <c r="R814" s="420"/>
      <c r="S814" s="420"/>
      <c r="T814" s="420"/>
      <c r="U814" s="420"/>
      <c r="V814" s="420"/>
      <c r="W814" s="420"/>
      <c r="X814" s="420"/>
      <c r="Y814" s="420"/>
      <c r="Z814" s="420"/>
      <c r="AA814" s="420"/>
      <c r="AB814" s="420"/>
      <c r="AC814" s="420"/>
    </row>
    <row r="815" spans="2:29">
      <c r="B815" s="420"/>
      <c r="C815" s="420"/>
      <c r="D815" s="420"/>
      <c r="E815" s="420"/>
      <c r="F815" s="421"/>
      <c r="G815" s="421"/>
      <c r="H815" s="420"/>
      <c r="I815" s="420"/>
      <c r="J815" s="420"/>
      <c r="K815" s="420"/>
      <c r="L815" s="420"/>
      <c r="M815" s="420"/>
      <c r="N815" s="420"/>
      <c r="O815" s="420"/>
      <c r="P815" s="420"/>
      <c r="Q815" s="420"/>
      <c r="R815" s="420"/>
      <c r="S815" s="420"/>
      <c r="T815" s="420"/>
      <c r="U815" s="420"/>
      <c r="V815" s="420"/>
      <c r="W815" s="420"/>
      <c r="X815" s="420"/>
      <c r="Y815" s="420"/>
      <c r="Z815" s="420"/>
      <c r="AA815" s="420"/>
      <c r="AB815" s="420"/>
      <c r="AC815" s="420"/>
    </row>
    <row r="816" spans="2:29">
      <c r="B816" s="420"/>
      <c r="C816" s="420"/>
      <c r="D816" s="420"/>
      <c r="E816" s="420"/>
      <c r="F816" s="421"/>
      <c r="G816" s="421"/>
      <c r="H816" s="420"/>
      <c r="I816" s="420"/>
      <c r="J816" s="420"/>
      <c r="K816" s="420"/>
      <c r="L816" s="420"/>
      <c r="M816" s="420"/>
      <c r="N816" s="420"/>
      <c r="O816" s="420"/>
      <c r="P816" s="420"/>
      <c r="Q816" s="420"/>
      <c r="R816" s="420"/>
      <c r="S816" s="420"/>
      <c r="T816" s="420"/>
      <c r="U816" s="420"/>
      <c r="V816" s="420"/>
      <c r="W816" s="420"/>
      <c r="X816" s="420"/>
      <c r="Y816" s="420"/>
      <c r="Z816" s="420"/>
      <c r="AA816" s="420"/>
      <c r="AB816" s="420"/>
      <c r="AC816" s="420"/>
    </row>
    <row r="817" spans="2:29">
      <c r="B817" s="420"/>
      <c r="C817" s="420"/>
      <c r="D817" s="420"/>
      <c r="E817" s="420"/>
      <c r="F817" s="421"/>
      <c r="G817" s="421"/>
      <c r="H817" s="420"/>
      <c r="I817" s="420"/>
      <c r="J817" s="420"/>
      <c r="K817" s="420"/>
      <c r="L817" s="420"/>
      <c r="M817" s="420"/>
      <c r="N817" s="420"/>
      <c r="O817" s="420"/>
      <c r="P817" s="420"/>
      <c r="Q817" s="420"/>
      <c r="R817" s="420"/>
      <c r="S817" s="420"/>
      <c r="T817" s="420"/>
      <c r="U817" s="420"/>
      <c r="V817" s="420"/>
      <c r="W817" s="420"/>
      <c r="X817" s="420"/>
      <c r="Y817" s="420"/>
      <c r="Z817" s="420"/>
      <c r="AA817" s="420"/>
      <c r="AB817" s="420"/>
      <c r="AC817" s="420"/>
    </row>
    <row r="818" spans="2:29">
      <c r="B818" s="420"/>
      <c r="C818" s="420"/>
      <c r="D818" s="420"/>
      <c r="E818" s="420"/>
      <c r="F818" s="421"/>
      <c r="G818" s="421"/>
      <c r="H818" s="420"/>
      <c r="I818" s="420"/>
      <c r="J818" s="420"/>
      <c r="K818" s="420"/>
      <c r="L818" s="420"/>
      <c r="M818" s="420"/>
      <c r="N818" s="420"/>
      <c r="O818" s="420"/>
      <c r="P818" s="420"/>
      <c r="Q818" s="420"/>
      <c r="R818" s="420"/>
      <c r="S818" s="420"/>
      <c r="T818" s="420"/>
      <c r="U818" s="420"/>
      <c r="V818" s="420"/>
      <c r="W818" s="420"/>
      <c r="X818" s="420"/>
      <c r="Y818" s="420"/>
      <c r="Z818" s="420"/>
      <c r="AA818" s="420"/>
      <c r="AB818" s="420"/>
      <c r="AC818" s="420"/>
    </row>
    <row r="819" spans="2:29">
      <c r="B819" s="420"/>
      <c r="C819" s="420"/>
      <c r="D819" s="420"/>
      <c r="E819" s="420"/>
      <c r="F819" s="421"/>
      <c r="G819" s="421"/>
      <c r="H819" s="420"/>
      <c r="I819" s="420"/>
      <c r="J819" s="420"/>
      <c r="K819" s="420"/>
      <c r="L819" s="420"/>
      <c r="M819" s="420"/>
      <c r="N819" s="420"/>
      <c r="O819" s="420"/>
      <c r="P819" s="420"/>
      <c r="Q819" s="420"/>
      <c r="R819" s="420"/>
      <c r="S819" s="420"/>
      <c r="T819" s="420"/>
      <c r="U819" s="420"/>
      <c r="V819" s="420"/>
      <c r="W819" s="420"/>
      <c r="X819" s="420"/>
      <c r="Y819" s="420"/>
      <c r="Z819" s="420"/>
      <c r="AA819" s="420"/>
      <c r="AB819" s="420"/>
      <c r="AC819" s="420"/>
    </row>
    <row r="820" spans="2:29">
      <c r="B820" s="420"/>
      <c r="C820" s="420"/>
      <c r="D820" s="420"/>
      <c r="E820" s="420"/>
      <c r="F820" s="421"/>
      <c r="G820" s="421"/>
      <c r="H820" s="420"/>
      <c r="I820" s="420"/>
      <c r="J820" s="420"/>
      <c r="K820" s="420"/>
      <c r="L820" s="420"/>
      <c r="M820" s="420"/>
      <c r="N820" s="420"/>
      <c r="O820" s="420"/>
      <c r="P820" s="420"/>
      <c r="Q820" s="420"/>
      <c r="R820" s="420"/>
      <c r="S820" s="420"/>
      <c r="T820" s="420"/>
      <c r="U820" s="420"/>
      <c r="V820" s="420"/>
      <c r="W820" s="420"/>
      <c r="X820" s="420"/>
      <c r="Y820" s="420"/>
      <c r="Z820" s="420"/>
      <c r="AA820" s="420"/>
      <c r="AB820" s="420"/>
      <c r="AC820" s="420"/>
    </row>
    <row r="821" spans="2:29">
      <c r="B821" s="420"/>
      <c r="C821" s="420"/>
      <c r="D821" s="420"/>
      <c r="E821" s="420"/>
      <c r="F821" s="421"/>
      <c r="G821" s="421"/>
      <c r="H821" s="420"/>
      <c r="I821" s="420"/>
      <c r="J821" s="420"/>
      <c r="K821" s="420"/>
      <c r="L821" s="420"/>
      <c r="M821" s="420"/>
      <c r="N821" s="420"/>
      <c r="O821" s="420"/>
      <c r="P821" s="420"/>
      <c r="Q821" s="420"/>
      <c r="R821" s="420"/>
      <c r="S821" s="420"/>
      <c r="T821" s="420"/>
      <c r="U821" s="420"/>
      <c r="V821" s="420"/>
      <c r="W821" s="420"/>
      <c r="X821" s="420"/>
      <c r="Y821" s="420"/>
      <c r="Z821" s="420"/>
      <c r="AA821" s="420"/>
      <c r="AB821" s="420"/>
      <c r="AC821" s="420"/>
    </row>
    <row r="822" spans="2:29">
      <c r="B822" s="420"/>
      <c r="C822" s="420"/>
      <c r="D822" s="420"/>
      <c r="E822" s="420"/>
      <c r="F822" s="421"/>
      <c r="G822" s="421"/>
      <c r="H822" s="420"/>
      <c r="I822" s="420"/>
      <c r="J822" s="420"/>
      <c r="K822" s="420"/>
      <c r="L822" s="420"/>
      <c r="M822" s="420"/>
      <c r="N822" s="420"/>
      <c r="O822" s="420"/>
      <c r="P822" s="420"/>
      <c r="Q822" s="420"/>
      <c r="R822" s="420"/>
      <c r="S822" s="420"/>
      <c r="T822" s="420"/>
      <c r="U822" s="420"/>
      <c r="V822" s="420"/>
      <c r="W822" s="420"/>
      <c r="X822" s="420"/>
      <c r="Y822" s="420"/>
      <c r="Z822" s="420"/>
      <c r="AA822" s="420"/>
      <c r="AB822" s="420"/>
      <c r="AC822" s="420"/>
    </row>
    <row r="823" spans="2:29">
      <c r="B823" s="420"/>
      <c r="C823" s="420"/>
      <c r="D823" s="420"/>
      <c r="E823" s="420"/>
      <c r="F823" s="421"/>
      <c r="G823" s="421"/>
      <c r="H823" s="420"/>
      <c r="I823" s="420"/>
      <c r="J823" s="420"/>
      <c r="K823" s="420"/>
      <c r="L823" s="420"/>
      <c r="M823" s="420"/>
      <c r="N823" s="420"/>
      <c r="O823" s="420"/>
      <c r="P823" s="420"/>
      <c r="Q823" s="420"/>
      <c r="R823" s="420"/>
      <c r="S823" s="420"/>
      <c r="T823" s="420"/>
      <c r="U823" s="420"/>
      <c r="V823" s="420"/>
      <c r="W823" s="420"/>
      <c r="X823" s="420"/>
      <c r="Y823" s="420"/>
      <c r="Z823" s="420"/>
      <c r="AA823" s="420"/>
      <c r="AB823" s="420"/>
      <c r="AC823" s="420"/>
    </row>
    <row r="824" spans="2:29">
      <c r="B824" s="420"/>
      <c r="C824" s="420"/>
      <c r="D824" s="420"/>
      <c r="E824" s="420"/>
      <c r="F824" s="421"/>
      <c r="G824" s="421"/>
      <c r="H824" s="420"/>
      <c r="I824" s="420"/>
      <c r="J824" s="420"/>
      <c r="K824" s="420"/>
      <c r="L824" s="420"/>
      <c r="M824" s="420"/>
      <c r="N824" s="420"/>
      <c r="O824" s="420"/>
      <c r="P824" s="420"/>
      <c r="Q824" s="420"/>
      <c r="R824" s="420"/>
      <c r="S824" s="420"/>
      <c r="T824" s="420"/>
      <c r="U824" s="420"/>
      <c r="V824" s="420"/>
      <c r="W824" s="420"/>
      <c r="X824" s="420"/>
      <c r="Y824" s="420"/>
      <c r="Z824" s="420"/>
      <c r="AA824" s="420"/>
      <c r="AB824" s="420"/>
      <c r="AC824" s="420"/>
    </row>
    <row r="825" spans="2:29">
      <c r="B825" s="420"/>
      <c r="C825" s="420"/>
      <c r="D825" s="420"/>
      <c r="E825" s="420"/>
      <c r="F825" s="421"/>
      <c r="G825" s="421"/>
      <c r="H825" s="420"/>
      <c r="I825" s="420"/>
      <c r="J825" s="420"/>
      <c r="K825" s="420"/>
      <c r="L825" s="420"/>
      <c r="M825" s="420"/>
      <c r="N825" s="420"/>
      <c r="O825" s="420"/>
      <c r="P825" s="420"/>
      <c r="Q825" s="420"/>
      <c r="R825" s="420"/>
      <c r="S825" s="420"/>
      <c r="T825" s="420"/>
      <c r="U825" s="420"/>
      <c r="V825" s="420"/>
      <c r="W825" s="420"/>
      <c r="X825" s="420"/>
      <c r="Y825" s="420"/>
      <c r="Z825" s="420"/>
      <c r="AA825" s="420"/>
      <c r="AB825" s="420"/>
      <c r="AC825" s="420"/>
    </row>
    <row r="826" spans="2:29">
      <c r="B826" s="420"/>
      <c r="C826" s="420"/>
      <c r="D826" s="420"/>
      <c r="E826" s="420"/>
      <c r="F826" s="421"/>
      <c r="G826" s="421"/>
      <c r="H826" s="420"/>
      <c r="I826" s="420"/>
      <c r="J826" s="420"/>
      <c r="K826" s="420"/>
      <c r="L826" s="420"/>
      <c r="M826" s="420"/>
      <c r="N826" s="420"/>
      <c r="O826" s="420"/>
      <c r="P826" s="420"/>
      <c r="Q826" s="420"/>
      <c r="R826" s="420"/>
      <c r="S826" s="420"/>
      <c r="T826" s="420"/>
      <c r="U826" s="420"/>
      <c r="V826" s="420"/>
      <c r="W826" s="420"/>
      <c r="X826" s="420"/>
      <c r="Y826" s="420"/>
      <c r="Z826" s="420"/>
      <c r="AA826" s="420"/>
      <c r="AB826" s="420"/>
      <c r="AC826" s="420"/>
    </row>
    <row r="827" spans="2:29">
      <c r="B827" s="420"/>
      <c r="C827" s="420"/>
      <c r="D827" s="420"/>
      <c r="E827" s="420"/>
      <c r="F827" s="421"/>
      <c r="G827" s="421"/>
      <c r="H827" s="420"/>
      <c r="I827" s="420"/>
      <c r="J827" s="420"/>
      <c r="K827" s="420"/>
      <c r="L827" s="420"/>
      <c r="M827" s="420"/>
      <c r="N827" s="420"/>
      <c r="O827" s="420"/>
      <c r="P827" s="420"/>
      <c r="Q827" s="420"/>
      <c r="R827" s="420"/>
      <c r="S827" s="420"/>
      <c r="T827" s="420"/>
      <c r="U827" s="420"/>
      <c r="V827" s="420"/>
      <c r="W827" s="420"/>
      <c r="X827" s="420"/>
      <c r="Y827" s="420"/>
      <c r="Z827" s="420"/>
      <c r="AA827" s="420"/>
      <c r="AB827" s="420"/>
      <c r="AC827" s="420"/>
    </row>
    <row r="828" spans="2:29">
      <c r="B828" s="420"/>
      <c r="C828" s="420"/>
      <c r="D828" s="420"/>
      <c r="E828" s="420"/>
      <c r="F828" s="421"/>
      <c r="G828" s="421"/>
      <c r="H828" s="420"/>
      <c r="I828" s="420"/>
      <c r="J828" s="420"/>
      <c r="K828" s="420"/>
      <c r="L828" s="420"/>
      <c r="M828" s="420"/>
      <c r="N828" s="420"/>
      <c r="O828" s="420"/>
      <c r="P828" s="420"/>
      <c r="Q828" s="420"/>
      <c r="R828" s="420"/>
      <c r="S828" s="420"/>
      <c r="T828" s="420"/>
      <c r="U828" s="420"/>
      <c r="V828" s="420"/>
      <c r="W828" s="420"/>
      <c r="X828" s="420"/>
      <c r="Y828" s="420"/>
      <c r="Z828" s="420"/>
      <c r="AA828" s="420"/>
      <c r="AB828" s="420"/>
      <c r="AC828" s="420"/>
    </row>
    <row r="829" spans="2:29">
      <c r="B829" s="420"/>
      <c r="C829" s="420"/>
      <c r="D829" s="420"/>
      <c r="E829" s="420"/>
      <c r="F829" s="421"/>
      <c r="G829" s="421"/>
      <c r="H829" s="420"/>
      <c r="I829" s="420"/>
      <c r="J829" s="420"/>
      <c r="K829" s="420"/>
      <c r="L829" s="420"/>
      <c r="M829" s="420"/>
      <c r="N829" s="420"/>
      <c r="O829" s="420"/>
      <c r="P829" s="420"/>
      <c r="Q829" s="420"/>
      <c r="R829" s="420"/>
      <c r="S829" s="420"/>
      <c r="T829" s="420"/>
      <c r="U829" s="420"/>
      <c r="V829" s="420"/>
      <c r="W829" s="420"/>
      <c r="X829" s="420"/>
      <c r="Y829" s="420"/>
      <c r="Z829" s="420"/>
      <c r="AA829" s="420"/>
      <c r="AB829" s="420"/>
      <c r="AC829" s="420"/>
    </row>
  </sheetData>
  <mergeCells count="7">
    <mergeCell ref="A1:G1"/>
    <mergeCell ref="A2:G2"/>
    <mergeCell ref="A5:G5"/>
    <mergeCell ref="A6:G6"/>
    <mergeCell ref="A8:A9"/>
    <mergeCell ref="F8:F9"/>
    <mergeCell ref="G8:G9"/>
  </mergeCells>
  <pageMargins left="0.7" right="0.7" top="0.75" bottom="0.75" header="0.3" footer="0.3"/>
  <pageSetup paperSize="9" scale="6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Matriz 1</vt:lpstr>
      <vt:lpstr>Matriz 2_1</vt:lpstr>
      <vt:lpstr>Matriz 2_2</vt:lpstr>
      <vt:lpstr>Matriz 2_3</vt:lpstr>
      <vt:lpstr>Matriz 2_4</vt:lpstr>
      <vt:lpstr>Matriz2_5</vt:lpstr>
      <vt:lpstr>Matriz2_6</vt:lpstr>
      <vt:lpstr>Matriz2_7</vt:lpstr>
      <vt:lpstr>Matriz2_8</vt:lpstr>
      <vt:lpstr>Matriz 3i</vt:lpstr>
      <vt:lpstr>Matríz 3a</vt:lpstr>
      <vt:lpstr>Matriz 3.1</vt:lpstr>
      <vt:lpstr>Matriz 4i</vt:lpstr>
      <vt:lpstr>Matriz 5i</vt:lpstr>
      <vt:lpstr>Matriz 7</vt:lpstr>
      <vt:lpstr>Matriz 7.1</vt:lpstr>
      <vt:lpstr>Matriz 7.2</vt:lpstr>
      <vt:lpstr>Matriz 7.3</vt:lpstr>
      <vt:lpstr>Hoja1</vt:lpstr>
      <vt:lpstr>'Matriz 1'!Área_de_impresión</vt:lpstr>
      <vt:lpstr>'Matriz 2_1'!Área_de_impresión</vt:lpstr>
      <vt:lpstr>'Matriz 2_2'!Área_de_impresión</vt:lpstr>
      <vt:lpstr>'Matriz 2_3'!Área_de_impresión</vt:lpstr>
      <vt:lpstr>'Matriz 2_4'!Área_de_impresión</vt:lpstr>
      <vt:lpstr>'Matríz 3a'!Área_de_impresión</vt:lpstr>
      <vt:lpstr>'Matriz 3i'!Área_de_impresión</vt:lpstr>
      <vt:lpstr>'Matriz 4i'!Área_de_impresión</vt:lpstr>
      <vt:lpstr>'Matriz 5i'!Área_de_impresión</vt:lpstr>
      <vt:lpstr>'Matriz 7'!Área_de_impresión</vt:lpstr>
      <vt:lpstr>'Matriz 7.1'!Área_de_impresión</vt:lpstr>
      <vt:lpstr>'Matriz 7.2'!Área_de_impresión</vt:lpstr>
      <vt:lpstr>Matriz2_5!Área_de_impresión</vt:lpstr>
      <vt:lpstr>Matriz2_6!Área_de_impresión</vt:lpstr>
      <vt:lpstr>Matriz2_7!Área_de_impresión</vt:lpstr>
      <vt:lpstr>'Matriz 2_3'!Títulos_a_imprimir</vt:lpstr>
      <vt:lpstr>'Matriz 7.2'!Títulos_a_imprimir</vt:lpstr>
      <vt:lpstr>Matriz2_7!Títulos_a_imprimir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</dc:creator>
  <cp:lastModifiedBy>Juan Cuya Valderrama</cp:lastModifiedBy>
  <cp:lastPrinted>2012-12-28T17:12:54Z</cp:lastPrinted>
  <dcterms:created xsi:type="dcterms:W3CDTF">2012-06-08T17:31:20Z</dcterms:created>
  <dcterms:modified xsi:type="dcterms:W3CDTF">2013-07-10T18:01:48Z</dcterms:modified>
</cp:coreProperties>
</file>